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v-07\исполнительный аппарат\Группа ОП\Светлана\2025\поставка трубы гофрированной для ТП\"/>
    </mc:Choice>
  </mc:AlternateContent>
  <bookViews>
    <workbookView xWindow="-120" yWindow="-120" windowWidth="29040" windowHeight="15840" tabRatio="876" firstSheet="5" activeTab="7"/>
  </bookViews>
  <sheets>
    <sheet name="Свод" sheetId="8" r:id="rId1"/>
    <sheet name="ВР" sheetId="9" r:id="rId2"/>
    <sheet name="ЛП" sheetId="13" r:id="rId3"/>
    <sheet name="ОР" sheetId="14" r:id="rId4"/>
    <sheet name="СМ" sheetId="15" r:id="rId5"/>
    <sheet name="ТМ" sheetId="16" r:id="rId6"/>
    <sheet name="ТВ" sheetId="17" r:id="rId7"/>
    <sheet name="ЯР" sheetId="18" r:id="rId8"/>
  </sheets>
  <definedNames>
    <definedName name="_xlnm.Print_Area" localSheetId="1">ВР!$A$1:$S$30</definedName>
    <definedName name="_xlnm.Print_Area" localSheetId="2">ЛП!$A$1:$S$30</definedName>
    <definedName name="_xlnm.Print_Area" localSheetId="3">ОР!$A$1:$S$31</definedName>
    <definedName name="_xlnm.Print_Area" localSheetId="0">Свод!$A$1:$S$30</definedName>
    <definedName name="_xlnm.Print_Area" localSheetId="4">СМ!$A$1:$S$32</definedName>
    <definedName name="_xlnm.Print_Area" localSheetId="6">ТВ!$A$1:$S$30</definedName>
    <definedName name="_xlnm.Print_Area" localSheetId="5">ТМ!$A$1:$S$31</definedName>
    <definedName name="_xlnm.Print_Area" localSheetId="7">ЯР!$A$1:$S$36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8" l="1"/>
  <c r="G8" i="18"/>
  <c r="G9" i="18"/>
  <c r="G10" i="18"/>
  <c r="G11" i="18"/>
  <c r="F7" i="18"/>
  <c r="F8" i="18"/>
  <c r="F9" i="18"/>
  <c r="F10" i="18"/>
  <c r="F11" i="18"/>
  <c r="G12" i="18"/>
  <c r="E12" i="18"/>
  <c r="Q7" i="18"/>
  <c r="Q8" i="18"/>
  <c r="S8" i="18" s="1"/>
  <c r="Q9" i="18"/>
  <c r="S9" i="18" s="1"/>
  <c r="Q10" i="18"/>
  <c r="S10" i="18" s="1"/>
  <c r="Q11" i="18"/>
  <c r="S11" i="18" s="1"/>
  <c r="P7" i="18"/>
  <c r="P9" i="18"/>
  <c r="P10" i="18"/>
  <c r="P11" i="18"/>
  <c r="N7" i="18"/>
  <c r="N8" i="18"/>
  <c r="N12" i="18" s="1"/>
  <c r="N9" i="18"/>
  <c r="N10" i="18"/>
  <c r="N11" i="18"/>
  <c r="M9" i="18"/>
  <c r="M10" i="18"/>
  <c r="M11" i="18"/>
  <c r="K7" i="18"/>
  <c r="M7" i="18" s="1"/>
  <c r="K8" i="18"/>
  <c r="M8" i="18" s="1"/>
  <c r="K9" i="18"/>
  <c r="K10" i="18"/>
  <c r="K11" i="18"/>
  <c r="J7" i="18"/>
  <c r="J8" i="18"/>
  <c r="J9" i="18"/>
  <c r="H7" i="18"/>
  <c r="H12" i="18" s="1"/>
  <c r="H8" i="18"/>
  <c r="H9" i="18"/>
  <c r="H10" i="18"/>
  <c r="J10" i="18" s="1"/>
  <c r="H11" i="18"/>
  <c r="J11" i="18" s="1"/>
  <c r="J12" i="18" l="1"/>
  <c r="Q12" i="18"/>
  <c r="M12" i="18"/>
  <c r="P8" i="18"/>
  <c r="S7" i="18"/>
  <c r="F6" i="18"/>
  <c r="Q6" i="18" l="1"/>
  <c r="S6" i="18" s="1"/>
  <c r="S12" i="18" s="1"/>
  <c r="N6" i="18"/>
  <c r="P6" i="18" s="1"/>
  <c r="K6" i="18"/>
  <c r="M6" i="18" s="1"/>
  <c r="H6" i="18"/>
  <c r="J6" i="18" s="1"/>
  <c r="G6" i="18"/>
  <c r="Q8" i="17"/>
  <c r="N8" i="17"/>
  <c r="K8" i="17"/>
  <c r="H8" i="17"/>
  <c r="E8" i="17"/>
  <c r="S7" i="17"/>
  <c r="P7" i="17"/>
  <c r="M7" i="17"/>
  <c r="J7" i="17"/>
  <c r="G7" i="17"/>
  <c r="S6" i="17"/>
  <c r="P6" i="17"/>
  <c r="M6" i="17"/>
  <c r="J6" i="17"/>
  <c r="G6" i="17"/>
  <c r="Q8" i="16"/>
  <c r="N8" i="16"/>
  <c r="K8" i="16"/>
  <c r="H8" i="16"/>
  <c r="E8" i="16"/>
  <c r="S7" i="16"/>
  <c r="P7" i="16"/>
  <c r="P8" i="16"/>
  <c r="P10" i="16"/>
  <c r="P9" i="16"/>
  <c r="M7" i="16"/>
  <c r="J7" i="16"/>
  <c r="G7" i="16"/>
  <c r="S6" i="16"/>
  <c r="P6" i="16"/>
  <c r="M6" i="16"/>
  <c r="J6" i="16"/>
  <c r="G6" i="16"/>
  <c r="G8" i="16"/>
  <c r="G10" i="16"/>
  <c r="G9" i="16"/>
  <c r="Q8" i="15"/>
  <c r="N8" i="15"/>
  <c r="K8" i="15"/>
  <c r="H8" i="15"/>
  <c r="E8" i="15"/>
  <c r="S7" i="15"/>
  <c r="P7" i="15"/>
  <c r="M7" i="15"/>
  <c r="J7" i="15"/>
  <c r="G7" i="15"/>
  <c r="S6" i="15"/>
  <c r="P6" i="15"/>
  <c r="M6" i="15"/>
  <c r="J6" i="15"/>
  <c r="G6" i="15"/>
  <c r="Q8" i="14"/>
  <c r="N8" i="14"/>
  <c r="K8" i="14"/>
  <c r="H8" i="14"/>
  <c r="E8" i="14"/>
  <c r="S7" i="14"/>
  <c r="P7" i="14"/>
  <c r="M7" i="14"/>
  <c r="J7" i="14"/>
  <c r="G7" i="14"/>
  <c r="S6" i="14"/>
  <c r="P6" i="14"/>
  <c r="M6" i="14"/>
  <c r="J6" i="14"/>
  <c r="G6" i="14"/>
  <c r="Q8" i="13"/>
  <c r="N8" i="13"/>
  <c r="K8" i="13"/>
  <c r="H8" i="13"/>
  <c r="E8" i="13"/>
  <c r="S7" i="13"/>
  <c r="P7" i="13"/>
  <c r="M7" i="13"/>
  <c r="J7" i="13"/>
  <c r="G7" i="13"/>
  <c r="S6" i="13"/>
  <c r="P6" i="13"/>
  <c r="M6" i="13"/>
  <c r="J6" i="13"/>
  <c r="G6" i="13"/>
  <c r="H8" i="9"/>
  <c r="Q8" i="9"/>
  <c r="N8" i="9"/>
  <c r="K8" i="9"/>
  <c r="E8" i="9"/>
  <c r="S7" i="9"/>
  <c r="P7" i="9"/>
  <c r="M7" i="9"/>
  <c r="J7" i="9"/>
  <c r="G7" i="9"/>
  <c r="S6" i="9"/>
  <c r="P6" i="9"/>
  <c r="P8" i="9"/>
  <c r="P10" i="9"/>
  <c r="P9" i="9"/>
  <c r="M6" i="9"/>
  <c r="J6" i="9"/>
  <c r="G6" i="9"/>
  <c r="Q8" i="8"/>
  <c r="N8" i="8"/>
  <c r="K8" i="8"/>
  <c r="E8" i="8"/>
  <c r="J8" i="17"/>
  <c r="J10" i="17"/>
  <c r="J9" i="17"/>
  <c r="S8" i="17"/>
  <c r="S10" i="17"/>
  <c r="S9" i="17"/>
  <c r="P8" i="17"/>
  <c r="P10" i="17"/>
  <c r="P9" i="17"/>
  <c r="M8" i="17"/>
  <c r="M10" i="17"/>
  <c r="M9" i="17"/>
  <c r="M8" i="16"/>
  <c r="M10" i="16"/>
  <c r="M9" i="16"/>
  <c r="J8" i="16"/>
  <c r="J10" i="16"/>
  <c r="J9" i="16"/>
  <c r="S8" i="16"/>
  <c r="S10" i="16"/>
  <c r="S9" i="16"/>
  <c r="P8" i="15"/>
  <c r="P10" i="15"/>
  <c r="P9" i="15"/>
  <c r="S8" i="15"/>
  <c r="S10" i="15"/>
  <c r="S9" i="15"/>
  <c r="J8" i="15"/>
  <c r="J10" i="15"/>
  <c r="J9" i="15"/>
  <c r="G8" i="15"/>
  <c r="G10" i="15"/>
  <c r="G9" i="15"/>
  <c r="S8" i="14"/>
  <c r="S10" i="14"/>
  <c r="S9" i="14"/>
  <c r="P8" i="14"/>
  <c r="P10" i="14"/>
  <c r="P9" i="14"/>
  <c r="J8" i="14"/>
  <c r="J10" i="14"/>
  <c r="J9" i="14"/>
  <c r="P8" i="13"/>
  <c r="P10" i="13"/>
  <c r="P9" i="13"/>
  <c r="J8" i="13"/>
  <c r="J10" i="13"/>
  <c r="J9" i="13"/>
  <c r="S8" i="13"/>
  <c r="S10" i="13"/>
  <c r="S9" i="13"/>
  <c r="S8" i="9"/>
  <c r="S10" i="9"/>
  <c r="S9" i="9"/>
  <c r="J8" i="9"/>
  <c r="J10" i="9"/>
  <c r="J9" i="9"/>
  <c r="M8" i="14"/>
  <c r="M10" i="14"/>
  <c r="M9" i="14"/>
  <c r="G8" i="14"/>
  <c r="G10" i="14"/>
  <c r="G9" i="14"/>
  <c r="M8" i="13"/>
  <c r="M10" i="13"/>
  <c r="M9" i="13"/>
  <c r="G8" i="13"/>
  <c r="G10" i="13"/>
  <c r="G9" i="13"/>
  <c r="G8" i="9"/>
  <c r="G10" i="9"/>
  <c r="G9" i="9"/>
  <c r="G8" i="17"/>
  <c r="G10" i="17"/>
  <c r="G9" i="17"/>
  <c r="M8" i="15"/>
  <c r="M10" i="15"/>
  <c r="M9" i="15"/>
  <c r="M8" i="9"/>
  <c r="M10" i="9"/>
  <c r="M9" i="9"/>
  <c r="S7" i="8"/>
  <c r="P7" i="8"/>
  <c r="M7" i="8"/>
  <c r="J7" i="8"/>
  <c r="G7" i="8"/>
  <c r="H8" i="8"/>
  <c r="S6" i="8"/>
  <c r="P6" i="8"/>
  <c r="M6" i="8"/>
  <c r="J6" i="8"/>
  <c r="J8" i="8"/>
  <c r="J10" i="8"/>
  <c r="J9" i="8"/>
  <c r="G6" i="8"/>
  <c r="G8" i="8"/>
  <c r="G10" i="8"/>
  <c r="G9" i="8"/>
  <c r="P8" i="8"/>
  <c r="P10" i="8"/>
  <c r="P9" i="8"/>
  <c r="M8" i="8"/>
  <c r="M10" i="8"/>
  <c r="M9" i="8"/>
  <c r="S8" i="8"/>
  <c r="S10" i="8"/>
  <c r="S9" i="8"/>
  <c r="P12" i="18" l="1"/>
  <c r="P14" i="18" s="1"/>
  <c r="P13" i="18" s="1"/>
  <c r="J14" i="18"/>
  <c r="J13" i="18" s="1"/>
  <c r="K12" i="18"/>
  <c r="G14" i="18"/>
  <c r="G13" i="18" s="1"/>
  <c r="S14" i="18"/>
  <c r="S13" i="18" s="1"/>
  <c r="M14" i="18"/>
  <c r="M13" i="18" s="1"/>
</calcChain>
</file>

<file path=xl/sharedStrings.xml><?xml version="1.0" encoding="utf-8"?>
<sst xmlns="http://schemas.openxmlformats.org/spreadsheetml/2006/main" count="384" uniqueCount="61">
  <si>
    <t>Краткий текст материала</t>
  </si>
  <si>
    <t>ЕИ</t>
  </si>
  <si>
    <t>№</t>
  </si>
  <si>
    <t>ИТОГО с НДС</t>
  </si>
  <si>
    <t xml:space="preserve">Согласовано, </t>
  </si>
  <si>
    <t>Кол-во</t>
  </si>
  <si>
    <t>Цена, руб. без НДС</t>
  </si>
  <si>
    <t>Справочник цен</t>
  </si>
  <si>
    <t>Отчет:</t>
  </si>
  <si>
    <t>Номер материала SAP</t>
  </si>
  <si>
    <t>Сумма, руб. без НДС</t>
  </si>
  <si>
    <t>Итог</t>
  </si>
  <si>
    <t>ИТОГО без НДС</t>
  </si>
  <si>
    <t>НДС - 20%</t>
  </si>
  <si>
    <t>1. Стоимость лота/закупки была определена как наименьшая среди представленных ТКП.</t>
  </si>
  <si>
    <t>3. В стоимости лота/заукпки материалов/оборудования включены доставка и все дополнительные расходы.</t>
  </si>
  <si>
    <t>ШТ</t>
  </si>
  <si>
    <t>Р.В. Солянин</t>
  </si>
  <si>
    <t xml:space="preserve">Руководитель дирекции по логистике и МТО  ПАО "Россети Центр"                                                                                                                             </t>
  </si>
  <si>
    <t>Приложение №2</t>
  </si>
  <si>
    <t>КП № 2 от 31.03.2023</t>
  </si>
  <si>
    <t>КП № 3 от 31.03.2023</t>
  </si>
  <si>
    <t>Шлем защитный Авакс-1</t>
  </si>
  <si>
    <t>Бронежилет Фагор 4 черный</t>
  </si>
  <si>
    <t>КП № 1 от 10.05.2023</t>
  </si>
  <si>
    <t xml:space="preserve">КП № 2 от </t>
  </si>
  <si>
    <t xml:space="preserve">КП № 3 от </t>
  </si>
  <si>
    <t>За расчетную стоимость лота принять стоимость КП №1 от 10.05.2023</t>
  </si>
  <si>
    <t>Составил:</t>
  </si>
  <si>
    <t>_____________________ М.В. Лепейко</t>
  </si>
  <si>
    <t>Проверил:</t>
  </si>
  <si>
    <t>Заместитель руководителя дирекции по логистике и МТО "ПАО "Россети Центр"</t>
  </si>
  <si>
    <t>_____________________ А.Ю. Бордунов</t>
  </si>
  <si>
    <t>______________________ Р.В. Солянин</t>
  </si>
  <si>
    <t>Расчет начальной максимальной цены лота (лот 401R - средства защиты и приспособления) от 11.05.2023 для нужд филиалов ПАО "Россети Центр"</t>
  </si>
  <si>
    <t>Расчет начальной максимальной цены лота (лот 401R - средства защиты и приспособления) от  11.05.2023 для нужд филиала "Воронежэнерго" ПАО "Россети Центр"</t>
  </si>
  <si>
    <t>Расчет начальной максимальной цены лота (лот 401R - средства защиты и приспособления) от  11.05.2023 для нужд филиала "Липецкэнерго" ПАО "Россети Центр"</t>
  </si>
  <si>
    <t>Расчет начальной максимальной цены лота (лот 401R - средства защиты и приспособления) от  11.05.2023 для нужд филиала "Орелэнерго" ПАО "Россети Центр"</t>
  </si>
  <si>
    <t>Расчет начальной максимальной цены лота (лот 401R - средства защиты и приспособления) от  11.05.2023 для нужд филиала "Смоленскэнерго" ПАО "Россети Центр"</t>
  </si>
  <si>
    <t>Расчет начальной максимальной цены лота (лот 401R - средства защиты и приспособления) от  11.05.2023 для нужд филиала "Тамбовэнерго" ПАО "Россети Центр"</t>
  </si>
  <si>
    <t>Расчет начальной максимальной цены лота (лот 401R - средства защиты и приспособления) от  11.05.2023 для нужд филиала "Тверьэнерго" ПАО "Россети Центр"</t>
  </si>
  <si>
    <t>Главный специалист дирекции по логистике и МТО ПАО "Россети Центр"</t>
  </si>
  <si>
    <t>Ведущий специалист группы МТОиЛ АО "ЯрЭСК"</t>
  </si>
  <si>
    <t>_____________________ С.М.Огарь</t>
  </si>
  <si>
    <t>м</t>
  </si>
  <si>
    <t>Труба гофрированная ПНД-25</t>
  </si>
  <si>
    <t xml:space="preserve">Заместитель руководителя Дирекции и МТО ПАО "Россети Центр"                                                                                                                            </t>
  </si>
  <si>
    <t xml:space="preserve"> ____________________А.Ю.Бордунов</t>
  </si>
  <si>
    <t xml:space="preserve">Начальник управления логистики и материально-технического обеспечения филиала ПАО «Россети Центр» - «Ярэнерго»                                           </t>
  </si>
  <si>
    <t xml:space="preserve">  ______________________А.В.Клушин</t>
  </si>
  <si>
    <t>Приложение №1</t>
  </si>
  <si>
    <t>Труба гофрированная ПНД-32</t>
  </si>
  <si>
    <t>КП № 3 от 22.10..2025</t>
  </si>
  <si>
    <t>КП № 2 от 23.10.2025</t>
  </si>
  <si>
    <r>
      <t xml:space="preserve">Расчет начальной максимальной цены лота Поставка гофрированной трубы для ТП (лот </t>
    </r>
    <r>
      <rPr>
        <b/>
        <sz val="11"/>
        <color rgb="FF0033CC"/>
        <rFont val="Times New Roman"/>
        <family val="1"/>
        <charset val="204"/>
      </rPr>
      <t>402A - Электроизоляционные материалы</t>
    </r>
    <r>
      <rPr>
        <b/>
        <sz val="11"/>
        <rFont val="Times New Roman"/>
        <family val="1"/>
        <charset val="204"/>
      </rPr>
      <t>) от  23.10.</t>
    </r>
    <r>
      <rPr>
        <b/>
        <sz val="11"/>
        <color rgb="FF0033CC"/>
        <rFont val="Times New Roman"/>
        <family val="1"/>
        <charset val="204"/>
      </rPr>
      <t>.2025</t>
    </r>
    <r>
      <rPr>
        <b/>
        <sz val="11"/>
        <rFont val="Times New Roman"/>
        <family val="1"/>
        <charset val="204"/>
      </rPr>
      <t xml:space="preserve"> для нужд АО "ЯрЭСК"</t>
    </r>
  </si>
  <si>
    <t>КП № 1 от 23.10.2025</t>
  </si>
  <si>
    <t>За расчетную стоимость лота принять стоимость КП №1 от 23.10.2025</t>
  </si>
  <si>
    <t>Начальник группы МТОиЛ АО "ЯрЭСК"</t>
  </si>
  <si>
    <t>_____________________И.Ю.Кальницкая</t>
  </si>
  <si>
    <t>0002325885</t>
  </si>
  <si>
    <t>0002323169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</si>
</sst>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0033CC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2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0" fillId="2" borderId="0" xfId="0" applyFill="1" applyAlignment="1"/>
    <xf numFmtId="0" fontId="2" fillId="0" borderId="0" xfId="0" applyFont="1" applyFill="1"/>
    <xf numFmtId="0" fontId="2" fillId="0" borderId="0" xfId="0" applyFont="1" applyFill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4" fontId="3" fillId="0" borderId="0" xfId="0" applyNumberFormat="1" applyFont="1" applyFill="1" applyAlignment="1">
      <alignment vertical="center" wrapText="1"/>
    </xf>
    <xf numFmtId="4" fontId="6" fillId="0" borderId="2" xfId="0" applyNumberFormat="1" applyFont="1" applyFill="1" applyBorder="1" applyAlignment="1">
      <alignment vertical="center" wrapText="1"/>
    </xf>
    <xf numFmtId="4" fontId="2" fillId="0" borderId="0" xfId="0" applyNumberFormat="1" applyFont="1" applyFill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2" borderId="0" xfId="0" applyFill="1" applyAlignment="1">
      <alignment vertical="center"/>
    </xf>
    <xf numFmtId="0" fontId="9" fillId="2" borderId="0" xfId="0" applyFont="1" applyFill="1" applyAlignment="1">
      <alignment vertical="center"/>
    </xf>
    <xf numFmtId="0" fontId="2" fillId="0" borderId="0" xfId="0" applyFont="1" applyAlignment="1">
      <alignment horizontal="left" vertical="center" wrapText="1"/>
    </xf>
    <xf numFmtId="0" fontId="12" fillId="2" borderId="2" xfId="2" applyFont="1" applyFill="1" applyBorder="1" applyAlignment="1" applyProtection="1">
      <alignment vertical="center" wrapText="1"/>
      <protection hidden="1"/>
    </xf>
    <xf numFmtId="0" fontId="6" fillId="0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center" wrapText="1"/>
    </xf>
    <xf numFmtId="4" fontId="8" fillId="0" borderId="5" xfId="0" applyNumberFormat="1" applyFont="1" applyFill="1" applyBorder="1" applyAlignment="1">
      <alignment horizontal="right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wrapText="1"/>
    </xf>
    <xf numFmtId="0" fontId="12" fillId="2" borderId="4" xfId="2" applyFont="1" applyFill="1" applyBorder="1" applyAlignment="1" applyProtection="1">
      <alignment vertical="center" wrapText="1"/>
      <protection hidden="1"/>
    </xf>
  </cellXfs>
  <cellStyles count="3">
    <cellStyle name="Обычный" xfId="0" builtinId="0"/>
    <cellStyle name="Обычный 12" xfId="1"/>
    <cellStyle name="Обычный_Формы ПЭПа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view="pageBreakPreview" zoomScale="90" zoomScaleNormal="100" zoomScaleSheetLayoutView="9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73" t="s">
        <v>19</v>
      </c>
      <c r="O1" s="74"/>
      <c r="P1" s="74"/>
      <c r="Q1" s="74"/>
      <c r="R1" s="74"/>
      <c r="S1" s="74"/>
      <c r="T1" s="8"/>
      <c r="U1" s="17"/>
    </row>
    <row r="2" spans="1:21" s="19" customFormat="1" ht="31.5" customHeight="1" x14ac:dyDescent="0.25">
      <c r="A2" s="75" t="s">
        <v>34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21" ht="13.5" customHeight="1" x14ac:dyDescent="0.25">
      <c r="B3" s="5"/>
      <c r="C3" s="6"/>
    </row>
    <row r="4" spans="1:21" s="29" customFormat="1" ht="49.5" customHeight="1" x14ac:dyDescent="0.25">
      <c r="A4" s="76" t="s">
        <v>2</v>
      </c>
      <c r="B4" s="77" t="s">
        <v>9</v>
      </c>
      <c r="C4" s="77" t="s">
        <v>0</v>
      </c>
      <c r="D4" s="77" t="s">
        <v>1</v>
      </c>
      <c r="E4" s="77" t="s">
        <v>11</v>
      </c>
      <c r="F4" s="77"/>
      <c r="G4" s="77"/>
      <c r="H4" s="63" t="s">
        <v>7</v>
      </c>
      <c r="I4" s="64"/>
      <c r="J4" s="65"/>
      <c r="K4" s="63" t="s">
        <v>24</v>
      </c>
      <c r="L4" s="64"/>
      <c r="M4" s="65"/>
      <c r="N4" s="63" t="s">
        <v>20</v>
      </c>
      <c r="O4" s="64"/>
      <c r="P4" s="65"/>
      <c r="Q4" s="63" t="s">
        <v>21</v>
      </c>
      <c r="R4" s="64"/>
      <c r="S4" s="65"/>
    </row>
    <row r="5" spans="1:21" s="30" customFormat="1" ht="45.75" customHeight="1" x14ac:dyDescent="0.25">
      <c r="A5" s="76"/>
      <c r="B5" s="77"/>
      <c r="C5" s="77"/>
      <c r="D5" s="77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30.75" customHeight="1" x14ac:dyDescent="0.25">
      <c r="A6" s="38">
        <v>1</v>
      </c>
      <c r="B6" s="31"/>
      <c r="C6" s="32" t="s">
        <v>22</v>
      </c>
      <c r="D6" s="38" t="s">
        <v>16</v>
      </c>
      <c r="E6" s="25">
        <v>254</v>
      </c>
      <c r="F6" s="26">
        <v>8510</v>
      </c>
      <c r="G6" s="26">
        <f>F6*E6</f>
        <v>2161540</v>
      </c>
      <c r="H6" s="25"/>
      <c r="I6" s="25"/>
      <c r="J6" s="25">
        <f t="shared" ref="J6:J7" si="0">I6*H6</f>
        <v>0</v>
      </c>
      <c r="K6" s="25">
        <v>254</v>
      </c>
      <c r="L6" s="26">
        <v>8510</v>
      </c>
      <c r="M6" s="26">
        <f t="shared" ref="M6:M7" si="1">L6*K6</f>
        <v>2161540</v>
      </c>
      <c r="N6" s="25"/>
      <c r="O6" s="26"/>
      <c r="P6" s="26">
        <f t="shared" ref="P6:P7" si="2">O6*N6</f>
        <v>0</v>
      </c>
      <c r="Q6" s="25"/>
      <c r="R6" s="26"/>
      <c r="S6" s="26">
        <f t="shared" ref="S6:S7" si="3">R6*Q6</f>
        <v>0</v>
      </c>
    </row>
    <row r="7" spans="1:21" s="30" customFormat="1" ht="30.75" customHeight="1" x14ac:dyDescent="0.25">
      <c r="A7" s="41">
        <v>2</v>
      </c>
      <c r="B7" s="42"/>
      <c r="C7" s="32" t="s">
        <v>23</v>
      </c>
      <c r="D7" s="38" t="s">
        <v>16</v>
      </c>
      <c r="E7" s="25">
        <v>254</v>
      </c>
      <c r="F7" s="26">
        <v>57892</v>
      </c>
      <c r="G7" s="26">
        <f t="shared" ref="G7" si="4">F7*E7</f>
        <v>14704568</v>
      </c>
      <c r="H7" s="25"/>
      <c r="I7" s="25"/>
      <c r="J7" s="43">
        <f t="shared" si="0"/>
        <v>0</v>
      </c>
      <c r="K7" s="25">
        <v>254</v>
      </c>
      <c r="L7" s="26">
        <v>57892</v>
      </c>
      <c r="M7" s="44">
        <f t="shared" si="1"/>
        <v>14704568</v>
      </c>
      <c r="N7" s="25"/>
      <c r="O7" s="26"/>
      <c r="P7" s="44">
        <f t="shared" si="2"/>
        <v>0</v>
      </c>
      <c r="Q7" s="25"/>
      <c r="R7" s="26"/>
      <c r="S7" s="26">
        <f t="shared" si="3"/>
        <v>0</v>
      </c>
    </row>
    <row r="8" spans="1:21" s="33" customFormat="1" ht="14.25" x14ac:dyDescent="0.25">
      <c r="A8" s="66" t="s">
        <v>12</v>
      </c>
      <c r="B8" s="67"/>
      <c r="C8" s="68"/>
      <c r="D8" s="20"/>
      <c r="E8" s="21">
        <f>SUM(E6:E7)</f>
        <v>508</v>
      </c>
      <c r="F8" s="21"/>
      <c r="G8" s="46">
        <f>SUM(G6:G7)</f>
        <v>16866108</v>
      </c>
      <c r="H8" s="21">
        <f>SUM(H6:H6)</f>
        <v>0</v>
      </c>
      <c r="I8" s="21"/>
      <c r="J8" s="21">
        <f>SUM(J6:J6)</f>
        <v>0</v>
      </c>
      <c r="K8" s="46">
        <f>SUM(K6:K7)</f>
        <v>508</v>
      </c>
      <c r="L8" s="21"/>
      <c r="M8" s="46">
        <f>SUM(M6:M7)</f>
        <v>16866108</v>
      </c>
      <c r="N8" s="46">
        <f>SUM(N6:N7)</f>
        <v>0</v>
      </c>
      <c r="O8" s="21"/>
      <c r="P8" s="46">
        <f>SUM(P6:P7)</f>
        <v>0</v>
      </c>
      <c r="Q8" s="46">
        <f>SUM(Q6:Q7)</f>
        <v>0</v>
      </c>
      <c r="R8" s="21"/>
      <c r="S8" s="46">
        <f>SUM(S6:S7)</f>
        <v>0</v>
      </c>
    </row>
    <row r="9" spans="1:21" s="35" customFormat="1" x14ac:dyDescent="0.25">
      <c r="A9" s="66" t="s">
        <v>13</v>
      </c>
      <c r="B9" s="67"/>
      <c r="C9" s="68"/>
      <c r="D9" s="34"/>
      <c r="E9" s="34"/>
      <c r="F9" s="34"/>
      <c r="G9" s="34">
        <f>G10/1.2*0.2</f>
        <v>3373221.6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3373221.6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66" t="s">
        <v>3</v>
      </c>
      <c r="B10" s="67"/>
      <c r="C10" s="68"/>
      <c r="D10" s="22"/>
      <c r="E10" s="22"/>
      <c r="F10" s="22"/>
      <c r="G10" s="22">
        <f>G8*1.2</f>
        <v>20239329.599999998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20239329.599999998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69" t="s">
        <v>8</v>
      </c>
      <c r="C12" s="69"/>
      <c r="D12" s="69"/>
      <c r="E12" s="69"/>
      <c r="F12" s="69"/>
      <c r="G12" s="69"/>
      <c r="H12" s="69"/>
      <c r="I12" s="69"/>
      <c r="J12" s="69"/>
      <c r="K12" s="37"/>
      <c r="L12" s="37"/>
      <c r="M12" s="37"/>
      <c r="N12" s="8"/>
      <c r="O12" s="8"/>
      <c r="P12" s="8"/>
      <c r="Q12" s="8"/>
    </row>
    <row r="13" spans="1:21" x14ac:dyDescent="0.25">
      <c r="B13" s="24" t="s">
        <v>27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8"/>
      <c r="O13" s="8"/>
      <c r="P13" s="8"/>
      <c r="Q13" s="8"/>
    </row>
    <row r="14" spans="1:21" x14ac:dyDescent="0.25">
      <c r="B14" s="70" t="s">
        <v>14</v>
      </c>
      <c r="C14" s="70"/>
      <c r="D14" s="70"/>
      <c r="E14" s="70"/>
      <c r="F14" s="70"/>
      <c r="G14" s="70"/>
      <c r="H14" s="70"/>
      <c r="I14" s="70"/>
      <c r="J14" s="70"/>
      <c r="K14" s="36"/>
      <c r="L14" s="36"/>
      <c r="M14" s="36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B17" s="71" t="s">
        <v>28</v>
      </c>
      <c r="C17" s="71"/>
      <c r="D17" s="71"/>
      <c r="E17" s="71"/>
      <c r="F17" s="71"/>
      <c r="G17" s="71"/>
      <c r="N17" s="8"/>
      <c r="O17" s="8"/>
      <c r="P17" s="8"/>
      <c r="Q17" s="8"/>
    </row>
    <row r="18" spans="1:21" ht="15.75" customHeight="1" x14ac:dyDescent="0.25">
      <c r="C18" s="1"/>
      <c r="E18" s="13"/>
      <c r="F18" s="13"/>
      <c r="G18" s="1"/>
      <c r="N18" s="8"/>
      <c r="O18" s="8"/>
      <c r="P18" s="8"/>
      <c r="Q18" s="8"/>
    </row>
    <row r="19" spans="1:21" ht="15.75" customHeight="1" x14ac:dyDescent="0.25">
      <c r="B19" s="72" t="s">
        <v>41</v>
      </c>
      <c r="C19" s="72"/>
      <c r="D19" s="72"/>
      <c r="E19" s="72"/>
      <c r="F19" s="72"/>
      <c r="G19" s="72"/>
      <c r="L19" s="1" t="s">
        <v>29</v>
      </c>
      <c r="N19" s="8"/>
      <c r="O19" s="8"/>
      <c r="P19" s="8"/>
      <c r="Q19" s="8"/>
    </row>
    <row r="20" spans="1:21" ht="15.75" customHeight="1" x14ac:dyDescent="0.25">
      <c r="E20" s="2"/>
      <c r="G20" s="1"/>
      <c r="N20" s="8"/>
      <c r="O20" s="8"/>
      <c r="P20" s="8"/>
      <c r="Q20" s="8"/>
    </row>
    <row r="21" spans="1:21" ht="15.75" customHeight="1" x14ac:dyDescent="0.25">
      <c r="B21" s="5" t="s">
        <v>30</v>
      </c>
      <c r="E21" s="2"/>
      <c r="G21" s="1"/>
      <c r="N21" s="8"/>
      <c r="O21" s="8"/>
      <c r="P21" s="8"/>
      <c r="Q21" s="8"/>
    </row>
    <row r="22" spans="1:21" ht="15.75" customHeight="1" x14ac:dyDescent="0.25">
      <c r="E22" s="2"/>
      <c r="G22" s="1"/>
      <c r="N22" s="8"/>
      <c r="O22" s="8"/>
      <c r="P22" s="8"/>
      <c r="Q22" s="8"/>
    </row>
    <row r="23" spans="1:21" ht="15.75" customHeight="1" x14ac:dyDescent="0.25">
      <c r="B23" s="1" t="s">
        <v>31</v>
      </c>
      <c r="E23" s="2"/>
      <c r="G23" s="1"/>
      <c r="L23" s="1" t="s">
        <v>32</v>
      </c>
      <c r="N23" s="8"/>
      <c r="O23" s="8"/>
      <c r="P23" s="8"/>
      <c r="Q23" s="8"/>
    </row>
    <row r="24" spans="1:21" s="7" customFormat="1" ht="24.75" customHeight="1" x14ac:dyDescent="0.25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9"/>
      <c r="S24" s="9"/>
    </row>
    <row r="25" spans="1:21" s="7" customFormat="1" ht="24.75" customHeight="1" x14ac:dyDescent="0.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9" customFormat="1" ht="42" customHeight="1" x14ac:dyDescent="0.25">
      <c r="A27" s="18"/>
      <c r="B27" s="62" t="s">
        <v>18</v>
      </c>
      <c r="C27" s="62"/>
      <c r="D27" s="62"/>
      <c r="E27" s="62"/>
      <c r="F27" s="62"/>
      <c r="G27" s="62"/>
      <c r="H27" s="62"/>
      <c r="I27" s="57"/>
      <c r="J27" s="57"/>
      <c r="K27" s="57"/>
      <c r="L27" s="58" t="s">
        <v>33</v>
      </c>
      <c r="M27" s="57"/>
      <c r="N27" s="57"/>
      <c r="O27" s="27"/>
      <c r="P27" s="27"/>
      <c r="Q27" s="27"/>
      <c r="R27" s="27"/>
      <c r="S27" s="27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19"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  <mergeCell ref="B27:H27"/>
    <mergeCell ref="Q4:S4"/>
    <mergeCell ref="A8:C8"/>
    <mergeCell ref="A9:C9"/>
    <mergeCell ref="A10:C10"/>
    <mergeCell ref="B12:J12"/>
    <mergeCell ref="B14:J14"/>
    <mergeCell ref="B17:G17"/>
    <mergeCell ref="B19:G19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zoomScaleNormal="100" zoomScaleSheetLayoutView="7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73" t="s">
        <v>19</v>
      </c>
      <c r="O1" s="74"/>
      <c r="P1" s="74"/>
      <c r="Q1" s="74"/>
      <c r="R1" s="74"/>
      <c r="S1" s="74"/>
      <c r="T1" s="8"/>
      <c r="U1" s="17"/>
    </row>
    <row r="2" spans="1:21" s="19" customFormat="1" ht="31.5" customHeight="1" x14ac:dyDescent="0.25">
      <c r="A2" s="75" t="s">
        <v>35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21" ht="13.5" customHeight="1" x14ac:dyDescent="0.25">
      <c r="B3" s="5"/>
      <c r="C3" s="6"/>
    </row>
    <row r="4" spans="1:21" s="29" customFormat="1" ht="49.5" customHeight="1" x14ac:dyDescent="0.25">
      <c r="A4" s="76" t="s">
        <v>2</v>
      </c>
      <c r="B4" s="77" t="s">
        <v>9</v>
      </c>
      <c r="C4" s="77" t="s">
        <v>0</v>
      </c>
      <c r="D4" s="77" t="s">
        <v>1</v>
      </c>
      <c r="E4" s="77" t="s">
        <v>11</v>
      </c>
      <c r="F4" s="77"/>
      <c r="G4" s="77"/>
      <c r="H4" s="63" t="s">
        <v>7</v>
      </c>
      <c r="I4" s="64"/>
      <c r="J4" s="65"/>
      <c r="K4" s="63" t="s">
        <v>24</v>
      </c>
      <c r="L4" s="64"/>
      <c r="M4" s="65"/>
      <c r="N4" s="63" t="s">
        <v>25</v>
      </c>
      <c r="O4" s="64"/>
      <c r="P4" s="65"/>
      <c r="Q4" s="63" t="s">
        <v>26</v>
      </c>
      <c r="R4" s="64"/>
      <c r="S4" s="65"/>
    </row>
    <row r="5" spans="1:21" s="30" customFormat="1" ht="45.75" customHeight="1" x14ac:dyDescent="0.25">
      <c r="A5" s="76"/>
      <c r="B5" s="77"/>
      <c r="C5" s="77"/>
      <c r="D5" s="77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45" t="s">
        <v>16</v>
      </c>
      <c r="E6" s="48">
        <v>140</v>
      </c>
      <c r="F6" s="49">
        <v>8510</v>
      </c>
      <c r="G6" s="49">
        <f t="shared" ref="G6:G7" si="0">F6*E6</f>
        <v>1191400</v>
      </c>
      <c r="H6" s="48"/>
      <c r="I6" s="48"/>
      <c r="J6" s="50">
        <f t="shared" ref="J6:J7" si="1">I6*H6</f>
        <v>0</v>
      </c>
      <c r="K6" s="48">
        <v>140</v>
      </c>
      <c r="L6" s="49">
        <v>8510</v>
      </c>
      <c r="M6" s="51">
        <f t="shared" ref="M6:M7" si="2">L6*K6</f>
        <v>1191400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45" t="s">
        <v>16</v>
      </c>
      <c r="E7" s="48">
        <v>140</v>
      </c>
      <c r="F7" s="49">
        <v>57892</v>
      </c>
      <c r="G7" s="49">
        <f t="shared" si="0"/>
        <v>8104880</v>
      </c>
      <c r="H7" s="48"/>
      <c r="I7" s="48"/>
      <c r="J7" s="50">
        <f t="shared" si="1"/>
        <v>0</v>
      </c>
      <c r="K7" s="48">
        <v>140</v>
      </c>
      <c r="L7" s="49">
        <v>57892</v>
      </c>
      <c r="M7" s="51">
        <f t="shared" si="2"/>
        <v>8104880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66" t="s">
        <v>12</v>
      </c>
      <c r="B8" s="67"/>
      <c r="C8" s="68"/>
      <c r="D8" s="20"/>
      <c r="E8" s="46">
        <f>SUM(E6:E7)</f>
        <v>280</v>
      </c>
      <c r="F8" s="46"/>
      <c r="G8" s="46">
        <f>SUM(G6:G7)</f>
        <v>9296280</v>
      </c>
      <c r="H8" s="46">
        <f>SUM(H6:H7)</f>
        <v>0</v>
      </c>
      <c r="I8" s="46"/>
      <c r="J8" s="46">
        <f>SUM(J6:J7)</f>
        <v>0</v>
      </c>
      <c r="K8" s="46">
        <f>SUM(K6:K7)</f>
        <v>280</v>
      </c>
      <c r="L8" s="46"/>
      <c r="M8" s="46">
        <f>SUM(M6:M7)</f>
        <v>9296280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66" t="s">
        <v>13</v>
      </c>
      <c r="B9" s="67"/>
      <c r="C9" s="68"/>
      <c r="D9" s="34"/>
      <c r="E9" s="34"/>
      <c r="F9" s="34"/>
      <c r="G9" s="34">
        <f>G10/1.2*0.2</f>
        <v>1859256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1859256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66" t="s">
        <v>3</v>
      </c>
      <c r="B10" s="67"/>
      <c r="C10" s="68"/>
      <c r="D10" s="22"/>
      <c r="E10" s="22"/>
      <c r="F10" s="22"/>
      <c r="G10" s="22">
        <f>G8*1.2</f>
        <v>11155536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11155536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69" t="s">
        <v>8</v>
      </c>
      <c r="C12" s="69"/>
      <c r="D12" s="69"/>
      <c r="E12" s="69"/>
      <c r="F12" s="69"/>
      <c r="G12" s="69"/>
      <c r="H12" s="69"/>
      <c r="I12" s="69"/>
      <c r="J12" s="69"/>
      <c r="K12" s="40"/>
      <c r="L12" s="40"/>
      <c r="M12" s="40"/>
      <c r="N12" s="8"/>
      <c r="O12" s="8"/>
      <c r="P12" s="8"/>
      <c r="Q12" s="8"/>
    </row>
    <row r="13" spans="1:21" x14ac:dyDescent="0.25">
      <c r="B13" s="24" t="s">
        <v>27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8"/>
      <c r="O13" s="8"/>
      <c r="P13" s="8"/>
      <c r="Q13" s="8"/>
    </row>
    <row r="14" spans="1:21" x14ac:dyDescent="0.25">
      <c r="B14" s="70" t="s">
        <v>14</v>
      </c>
      <c r="C14" s="70"/>
      <c r="D14" s="70"/>
      <c r="E14" s="70"/>
      <c r="F14" s="70"/>
      <c r="G14" s="70"/>
      <c r="H14" s="70"/>
      <c r="I14" s="70"/>
      <c r="J14" s="70"/>
      <c r="K14" s="39"/>
      <c r="L14" s="39"/>
      <c r="M14" s="39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B17" s="71" t="s">
        <v>28</v>
      </c>
      <c r="C17" s="71"/>
      <c r="D17" s="71"/>
      <c r="E17" s="71"/>
      <c r="F17" s="71"/>
      <c r="G17" s="71"/>
      <c r="N17" s="8"/>
      <c r="O17" s="8"/>
      <c r="P17" s="8"/>
      <c r="Q17" s="8"/>
    </row>
    <row r="18" spans="1:21" s="7" customFormat="1" x14ac:dyDescent="0.25">
      <c r="A18" s="1"/>
      <c r="B18" s="1"/>
      <c r="C18" s="1"/>
      <c r="D18" s="1"/>
      <c r="E18" s="13"/>
      <c r="F18" s="13"/>
      <c r="G18" s="1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72" t="s">
        <v>41</v>
      </c>
      <c r="C19" s="72"/>
      <c r="D19" s="72"/>
      <c r="E19" s="72"/>
      <c r="F19" s="72"/>
      <c r="G19" s="72"/>
      <c r="H19" s="1"/>
      <c r="I19" s="1"/>
      <c r="J19" s="1"/>
      <c r="K19" s="1"/>
      <c r="L19" s="1" t="s">
        <v>29</v>
      </c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1"/>
      <c r="C20" s="4"/>
      <c r="D20" s="1"/>
      <c r="E20" s="2"/>
      <c r="F20" s="2"/>
      <c r="G20" s="1"/>
      <c r="H20" s="1"/>
      <c r="I20" s="1"/>
      <c r="J20" s="1"/>
      <c r="K20" s="1"/>
      <c r="L20" s="1"/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5" t="s">
        <v>30</v>
      </c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1"/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 t="s">
        <v>31</v>
      </c>
      <c r="C23" s="4"/>
      <c r="D23" s="1"/>
      <c r="E23" s="2"/>
      <c r="F23" s="2"/>
      <c r="G23" s="1"/>
      <c r="H23" s="1"/>
      <c r="I23" s="1"/>
      <c r="J23" s="1"/>
      <c r="K23" s="1"/>
      <c r="L23" s="1" t="s">
        <v>32</v>
      </c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8" customFormat="1" ht="42" customHeight="1" x14ac:dyDescent="0.25">
      <c r="A27" s="18"/>
      <c r="B27" s="62" t="s">
        <v>18</v>
      </c>
      <c r="C27" s="62"/>
      <c r="D27" s="62"/>
      <c r="E27" s="62"/>
      <c r="F27" s="62"/>
      <c r="G27" s="62"/>
      <c r="H27" s="62"/>
      <c r="I27" s="28"/>
      <c r="J27" s="28"/>
      <c r="K27" s="28"/>
      <c r="L27" s="28"/>
      <c r="M27" s="28"/>
      <c r="N27" s="28"/>
      <c r="O27" s="27"/>
      <c r="P27" s="27"/>
      <c r="Q27" s="62" t="s">
        <v>17</v>
      </c>
      <c r="R27" s="62"/>
      <c r="S27" s="62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20">
    <mergeCell ref="B27:H27"/>
    <mergeCell ref="Q27:S27"/>
    <mergeCell ref="Q4:S4"/>
    <mergeCell ref="A8:C8"/>
    <mergeCell ref="A9:C9"/>
    <mergeCell ref="A10:C10"/>
    <mergeCell ref="B12:J12"/>
    <mergeCell ref="B14:J14"/>
    <mergeCell ref="B17:G17"/>
    <mergeCell ref="B19:G19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view="pageBreakPreview" zoomScale="70" zoomScaleNormal="100" zoomScaleSheetLayoutView="7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73" t="s">
        <v>19</v>
      </c>
      <c r="O1" s="74"/>
      <c r="P1" s="74"/>
      <c r="Q1" s="74"/>
      <c r="R1" s="74"/>
      <c r="S1" s="74"/>
      <c r="T1" s="8"/>
      <c r="U1" s="17"/>
    </row>
    <row r="2" spans="1:21" s="19" customFormat="1" ht="31.5" customHeight="1" x14ac:dyDescent="0.25">
      <c r="A2" s="75" t="s">
        <v>36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21" ht="13.5" customHeight="1" x14ac:dyDescent="0.25">
      <c r="B3" s="5"/>
      <c r="C3" s="6"/>
    </row>
    <row r="4" spans="1:21" s="29" customFormat="1" ht="49.5" customHeight="1" x14ac:dyDescent="0.25">
      <c r="A4" s="76" t="s">
        <v>2</v>
      </c>
      <c r="B4" s="77" t="s">
        <v>9</v>
      </c>
      <c r="C4" s="77" t="s">
        <v>0</v>
      </c>
      <c r="D4" s="77" t="s">
        <v>1</v>
      </c>
      <c r="E4" s="77" t="s">
        <v>11</v>
      </c>
      <c r="F4" s="77"/>
      <c r="G4" s="77"/>
      <c r="H4" s="63" t="s">
        <v>7</v>
      </c>
      <c r="I4" s="64"/>
      <c r="J4" s="65"/>
      <c r="K4" s="63" t="s">
        <v>24</v>
      </c>
      <c r="L4" s="64"/>
      <c r="M4" s="65"/>
      <c r="N4" s="63" t="s">
        <v>25</v>
      </c>
      <c r="O4" s="64"/>
      <c r="P4" s="65"/>
      <c r="Q4" s="63" t="s">
        <v>26</v>
      </c>
      <c r="R4" s="64"/>
      <c r="S4" s="65"/>
    </row>
    <row r="5" spans="1:21" s="30" customFormat="1" ht="45.75" customHeight="1" x14ac:dyDescent="0.25">
      <c r="A5" s="76"/>
      <c r="B5" s="77"/>
      <c r="C5" s="77"/>
      <c r="D5" s="77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36</v>
      </c>
      <c r="F6" s="49">
        <v>8510</v>
      </c>
      <c r="G6" s="49">
        <f t="shared" ref="G6:G7" si="0">F6*E6</f>
        <v>306360</v>
      </c>
      <c r="H6" s="48"/>
      <c r="I6" s="48"/>
      <c r="J6" s="50">
        <f t="shared" ref="J6:J7" si="1">I6*H6</f>
        <v>0</v>
      </c>
      <c r="K6" s="48">
        <v>36</v>
      </c>
      <c r="L6" s="49">
        <v>8510</v>
      </c>
      <c r="M6" s="51">
        <f t="shared" ref="M6:M7" si="2">L6*K6</f>
        <v>306360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36</v>
      </c>
      <c r="F7" s="49">
        <v>57892</v>
      </c>
      <c r="G7" s="49">
        <f t="shared" si="0"/>
        <v>2084112</v>
      </c>
      <c r="H7" s="48"/>
      <c r="I7" s="48"/>
      <c r="J7" s="50">
        <f t="shared" si="1"/>
        <v>0</v>
      </c>
      <c r="K7" s="48">
        <v>36</v>
      </c>
      <c r="L7" s="49">
        <v>57892</v>
      </c>
      <c r="M7" s="51">
        <f t="shared" si="2"/>
        <v>2084112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66" t="s">
        <v>12</v>
      </c>
      <c r="B8" s="67"/>
      <c r="C8" s="68"/>
      <c r="D8" s="20"/>
      <c r="E8" s="46">
        <f>SUM(E6:E7)</f>
        <v>72</v>
      </c>
      <c r="F8" s="46"/>
      <c r="G8" s="46">
        <f>SUM(G6:G7)</f>
        <v>2390472</v>
      </c>
      <c r="H8" s="46">
        <f>SUM(H6:H7)</f>
        <v>0</v>
      </c>
      <c r="I8" s="46"/>
      <c r="J8" s="46">
        <f>SUM(J6:J7)</f>
        <v>0</v>
      </c>
      <c r="K8" s="46">
        <f>SUM(K6:K7)</f>
        <v>72</v>
      </c>
      <c r="L8" s="46"/>
      <c r="M8" s="46">
        <f>SUM(M6:M7)</f>
        <v>2390472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66" t="s">
        <v>13</v>
      </c>
      <c r="B9" s="67"/>
      <c r="C9" s="68"/>
      <c r="D9" s="34"/>
      <c r="E9" s="34"/>
      <c r="F9" s="34"/>
      <c r="G9" s="34">
        <f>G10/1.2*0.2</f>
        <v>478094.4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478094.4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66" t="s">
        <v>3</v>
      </c>
      <c r="B10" s="67"/>
      <c r="C10" s="68"/>
      <c r="D10" s="22"/>
      <c r="E10" s="22"/>
      <c r="F10" s="22"/>
      <c r="G10" s="22">
        <f>G8*1.2</f>
        <v>2868566.4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2868566.4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69" t="s">
        <v>8</v>
      </c>
      <c r="C12" s="69"/>
      <c r="D12" s="69"/>
      <c r="E12" s="69"/>
      <c r="F12" s="69"/>
      <c r="G12" s="69"/>
      <c r="H12" s="69"/>
      <c r="I12" s="69"/>
      <c r="J12" s="69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70" t="s">
        <v>14</v>
      </c>
      <c r="C14" s="70"/>
      <c r="D14" s="70"/>
      <c r="E14" s="70"/>
      <c r="F14" s="70"/>
      <c r="G14" s="70"/>
      <c r="H14" s="70"/>
      <c r="I14" s="70"/>
      <c r="J14" s="70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x14ac:dyDescent="0.25">
      <c r="B17" s="71" t="s">
        <v>28</v>
      </c>
      <c r="C17" s="71"/>
      <c r="D17" s="71"/>
      <c r="E17" s="71"/>
      <c r="F17" s="71"/>
      <c r="G17" s="71"/>
      <c r="N17" s="8"/>
      <c r="O17" s="8"/>
      <c r="P17" s="8"/>
      <c r="Q17" s="8"/>
    </row>
    <row r="18" spans="1:21" s="7" customFormat="1" x14ac:dyDescent="0.25">
      <c r="A18" s="1"/>
      <c r="B18" s="1"/>
      <c r="C18" s="1"/>
      <c r="D18" s="1"/>
      <c r="E18" s="13"/>
      <c r="F18" s="13"/>
      <c r="G18" s="1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72" t="s">
        <v>41</v>
      </c>
      <c r="C19" s="72"/>
      <c r="D19" s="72"/>
      <c r="E19" s="72"/>
      <c r="F19" s="72"/>
      <c r="G19" s="72"/>
      <c r="H19" s="1"/>
      <c r="I19" s="1"/>
      <c r="J19" s="1"/>
      <c r="K19" s="1"/>
      <c r="L19" s="1" t="s">
        <v>29</v>
      </c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1"/>
      <c r="C20" s="4"/>
      <c r="D20" s="1"/>
      <c r="E20" s="2"/>
      <c r="F20" s="2"/>
      <c r="G20" s="1"/>
      <c r="H20" s="1"/>
      <c r="I20" s="1"/>
      <c r="J20" s="1"/>
      <c r="K20" s="1"/>
      <c r="L20" s="1"/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5" t="s">
        <v>30</v>
      </c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1"/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 t="s">
        <v>31</v>
      </c>
      <c r="C23" s="4"/>
      <c r="D23" s="1"/>
      <c r="E23" s="2"/>
      <c r="F23" s="2"/>
      <c r="G23" s="1"/>
      <c r="H23" s="1"/>
      <c r="I23" s="1"/>
      <c r="J23" s="1"/>
      <c r="K23" s="1"/>
      <c r="L23" s="1" t="s">
        <v>32</v>
      </c>
      <c r="M23" s="1"/>
      <c r="N23" s="56"/>
      <c r="O23" s="56"/>
      <c r="P23" s="56"/>
      <c r="Q23" s="56"/>
      <c r="R23" s="9"/>
      <c r="S23" s="9"/>
    </row>
    <row r="24" spans="1:21" s="7" customFormat="1" ht="24.75" customHeight="1" x14ac:dyDescent="0.25">
      <c r="A24" s="1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9"/>
      <c r="S24" s="9"/>
    </row>
    <row r="25" spans="1:21" s="7" customFormat="1" ht="24.75" customHeight="1" x14ac:dyDescent="0.25">
      <c r="A25" s="1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8" customFormat="1" ht="42" customHeight="1" x14ac:dyDescent="0.25">
      <c r="A27" s="18"/>
      <c r="B27" s="62" t="s">
        <v>18</v>
      </c>
      <c r="C27" s="62"/>
      <c r="D27" s="62"/>
      <c r="E27" s="62"/>
      <c r="F27" s="62"/>
      <c r="G27" s="62"/>
      <c r="H27" s="62"/>
      <c r="I27" s="28"/>
      <c r="J27" s="28"/>
      <c r="K27" s="28"/>
      <c r="L27" s="28"/>
      <c r="M27" s="28"/>
      <c r="N27" s="28"/>
      <c r="O27" s="27"/>
      <c r="P27" s="27"/>
      <c r="Q27" s="62" t="s">
        <v>17</v>
      </c>
      <c r="R27" s="62"/>
      <c r="S27" s="62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20">
    <mergeCell ref="B27:H27"/>
    <mergeCell ref="Q27:S27"/>
    <mergeCell ref="Q4:S4"/>
    <mergeCell ref="A8:C8"/>
    <mergeCell ref="A9:C9"/>
    <mergeCell ref="A10:C10"/>
    <mergeCell ref="B12:J12"/>
    <mergeCell ref="B14:J14"/>
    <mergeCell ref="B17:G17"/>
    <mergeCell ref="B19:G19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view="pageBreakPreview" zoomScale="70" zoomScaleNormal="100" zoomScaleSheetLayoutView="70" workbookViewId="0">
      <selection activeCell="B18" sqref="B18:M24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73" t="s">
        <v>19</v>
      </c>
      <c r="O1" s="74"/>
      <c r="P1" s="74"/>
      <c r="Q1" s="74"/>
      <c r="R1" s="74"/>
      <c r="S1" s="74"/>
      <c r="T1" s="8"/>
      <c r="U1" s="17"/>
    </row>
    <row r="2" spans="1:21" s="19" customFormat="1" ht="31.5" customHeight="1" x14ac:dyDescent="0.25">
      <c r="A2" s="75" t="s">
        <v>37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21" ht="13.5" customHeight="1" x14ac:dyDescent="0.25">
      <c r="B3" s="5"/>
      <c r="C3" s="6"/>
    </row>
    <row r="4" spans="1:21" s="29" customFormat="1" ht="49.5" customHeight="1" x14ac:dyDescent="0.25">
      <c r="A4" s="76" t="s">
        <v>2</v>
      </c>
      <c r="B4" s="77" t="s">
        <v>9</v>
      </c>
      <c r="C4" s="77" t="s">
        <v>0</v>
      </c>
      <c r="D4" s="77" t="s">
        <v>1</v>
      </c>
      <c r="E4" s="77" t="s">
        <v>11</v>
      </c>
      <c r="F4" s="77"/>
      <c r="G4" s="77"/>
      <c r="H4" s="63" t="s">
        <v>7</v>
      </c>
      <c r="I4" s="64"/>
      <c r="J4" s="65"/>
      <c r="K4" s="63" t="s">
        <v>24</v>
      </c>
      <c r="L4" s="64"/>
      <c r="M4" s="65"/>
      <c r="N4" s="63" t="s">
        <v>25</v>
      </c>
      <c r="O4" s="64"/>
      <c r="P4" s="65"/>
      <c r="Q4" s="63" t="s">
        <v>26</v>
      </c>
      <c r="R4" s="64"/>
      <c r="S4" s="65"/>
    </row>
    <row r="5" spans="1:21" s="30" customFormat="1" ht="45.75" customHeight="1" x14ac:dyDescent="0.25">
      <c r="A5" s="76"/>
      <c r="B5" s="77"/>
      <c r="C5" s="77"/>
      <c r="D5" s="77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38</v>
      </c>
      <c r="F6" s="49">
        <v>8510</v>
      </c>
      <c r="G6" s="49">
        <f t="shared" ref="G6:G7" si="0">F6*E6</f>
        <v>323380</v>
      </c>
      <c r="H6" s="48"/>
      <c r="I6" s="48"/>
      <c r="J6" s="50">
        <f t="shared" ref="J6:J7" si="1">I6*H6</f>
        <v>0</v>
      </c>
      <c r="K6" s="48">
        <v>38</v>
      </c>
      <c r="L6" s="49">
        <v>8510</v>
      </c>
      <c r="M6" s="51">
        <f t="shared" ref="M6:M7" si="2">L6*K6</f>
        <v>323380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38</v>
      </c>
      <c r="F7" s="49">
        <v>57892</v>
      </c>
      <c r="G7" s="49">
        <f t="shared" si="0"/>
        <v>2199896</v>
      </c>
      <c r="H7" s="48"/>
      <c r="I7" s="48"/>
      <c r="J7" s="50">
        <f t="shared" si="1"/>
        <v>0</v>
      </c>
      <c r="K7" s="48">
        <v>38</v>
      </c>
      <c r="L7" s="49">
        <v>57892</v>
      </c>
      <c r="M7" s="51">
        <f t="shared" si="2"/>
        <v>2199896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66" t="s">
        <v>12</v>
      </c>
      <c r="B8" s="67"/>
      <c r="C8" s="68"/>
      <c r="D8" s="20"/>
      <c r="E8" s="46">
        <f>SUM(E6:E7)</f>
        <v>76</v>
      </c>
      <c r="F8" s="46"/>
      <c r="G8" s="46">
        <f>SUM(G6:G7)</f>
        <v>2523276</v>
      </c>
      <c r="H8" s="46">
        <f>SUM(H6:H7)</f>
        <v>0</v>
      </c>
      <c r="I8" s="46"/>
      <c r="J8" s="46">
        <f>SUM(J6:J7)</f>
        <v>0</v>
      </c>
      <c r="K8" s="46">
        <f>SUM(K6:K7)</f>
        <v>76</v>
      </c>
      <c r="L8" s="46"/>
      <c r="M8" s="46">
        <f>SUM(M6:M7)</f>
        <v>2523276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66" t="s">
        <v>13</v>
      </c>
      <c r="B9" s="67"/>
      <c r="C9" s="68"/>
      <c r="D9" s="34"/>
      <c r="E9" s="34"/>
      <c r="F9" s="34"/>
      <c r="G9" s="34">
        <f>G10/1.2*0.2</f>
        <v>504655.2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504655.2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66" t="s">
        <v>3</v>
      </c>
      <c r="B10" s="67"/>
      <c r="C10" s="68"/>
      <c r="D10" s="22"/>
      <c r="E10" s="22"/>
      <c r="F10" s="22"/>
      <c r="G10" s="22">
        <f>G8*1.2</f>
        <v>3027931.1999999997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3027931.1999999997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69" t="s">
        <v>8</v>
      </c>
      <c r="C12" s="69"/>
      <c r="D12" s="69"/>
      <c r="E12" s="69"/>
      <c r="F12" s="69"/>
      <c r="G12" s="69"/>
      <c r="H12" s="69"/>
      <c r="I12" s="69"/>
      <c r="J12" s="69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70" t="s">
        <v>14</v>
      </c>
      <c r="C14" s="70"/>
      <c r="D14" s="70"/>
      <c r="E14" s="70"/>
      <c r="F14" s="70"/>
      <c r="G14" s="70"/>
      <c r="H14" s="70"/>
      <c r="I14" s="70"/>
      <c r="J14" s="70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E17" s="2"/>
      <c r="G17" s="1"/>
      <c r="N17" s="8"/>
      <c r="O17" s="8"/>
      <c r="P17" s="8"/>
      <c r="Q17" s="8"/>
    </row>
    <row r="18" spans="1:21" ht="15.75" customHeight="1" x14ac:dyDescent="0.25">
      <c r="B18" s="71" t="s">
        <v>28</v>
      </c>
      <c r="C18" s="71"/>
      <c r="D18" s="71"/>
      <c r="E18" s="71"/>
      <c r="F18" s="71"/>
      <c r="G18" s="71"/>
      <c r="N18" s="8"/>
      <c r="O18" s="8"/>
      <c r="P18" s="8"/>
      <c r="Q18" s="8"/>
    </row>
    <row r="19" spans="1:21" ht="15.75" customHeight="1" x14ac:dyDescent="0.25">
      <c r="C19" s="1"/>
      <c r="E19" s="13"/>
      <c r="F19" s="13"/>
      <c r="G19" s="1"/>
      <c r="N19" s="8"/>
      <c r="O19" s="8"/>
      <c r="P19" s="8"/>
      <c r="Q19" s="8"/>
    </row>
    <row r="20" spans="1:21" ht="15.75" customHeight="1" x14ac:dyDescent="0.25">
      <c r="B20" s="72" t="s">
        <v>41</v>
      </c>
      <c r="C20" s="72"/>
      <c r="D20" s="72"/>
      <c r="E20" s="72"/>
      <c r="F20" s="72"/>
      <c r="G20" s="72"/>
      <c r="L20" s="1" t="s">
        <v>29</v>
      </c>
      <c r="N20" s="8"/>
      <c r="O20" s="8"/>
      <c r="P20" s="8"/>
      <c r="Q20" s="8"/>
    </row>
    <row r="21" spans="1:21" ht="15.75" customHeight="1" x14ac:dyDescent="0.25">
      <c r="E21" s="2"/>
      <c r="G21" s="1"/>
      <c r="N21" s="8"/>
      <c r="O21" s="8"/>
      <c r="P21" s="8"/>
      <c r="Q21" s="8"/>
    </row>
    <row r="22" spans="1:21" ht="15.75" customHeight="1" x14ac:dyDescent="0.25">
      <c r="B22" s="5" t="s">
        <v>30</v>
      </c>
      <c r="E22" s="2"/>
      <c r="G22" s="1"/>
      <c r="N22" s="8"/>
      <c r="O22" s="8"/>
      <c r="P22" s="8"/>
      <c r="Q22" s="8"/>
    </row>
    <row r="23" spans="1:21" ht="15.75" customHeight="1" x14ac:dyDescent="0.25">
      <c r="E23" s="2"/>
      <c r="G23" s="1"/>
      <c r="N23" s="8"/>
      <c r="O23" s="8"/>
      <c r="P23" s="8"/>
      <c r="Q23" s="8"/>
    </row>
    <row r="24" spans="1:21" ht="15.75" customHeight="1" x14ac:dyDescent="0.25">
      <c r="B24" s="1" t="s">
        <v>31</v>
      </c>
      <c r="E24" s="2"/>
      <c r="G24" s="1"/>
      <c r="L24" s="1" t="s">
        <v>32</v>
      </c>
      <c r="N24" s="8"/>
      <c r="O24" s="8"/>
      <c r="P24" s="8"/>
      <c r="Q24" s="8"/>
    </row>
    <row r="25" spans="1:21" ht="15.75" customHeight="1" x14ac:dyDescent="0.25">
      <c r="E25" s="2"/>
      <c r="G25" s="1"/>
      <c r="N25" s="8"/>
      <c r="O25" s="8"/>
      <c r="P25" s="8"/>
      <c r="Q25" s="8"/>
    </row>
    <row r="26" spans="1:21" s="7" customFormat="1" ht="24.75" customHeight="1" x14ac:dyDescent="0.25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9"/>
      <c r="S26" s="9"/>
    </row>
    <row r="27" spans="1:21" s="7" customFormat="1" ht="15" customHeight="1" x14ac:dyDescent="0.25">
      <c r="B27" s="15" t="s">
        <v>4</v>
      </c>
      <c r="C27" s="15"/>
      <c r="D27" s="15"/>
      <c r="E27" s="16"/>
      <c r="F27" s="16"/>
      <c r="N27" s="9"/>
      <c r="O27" s="9"/>
      <c r="P27" s="9"/>
      <c r="Q27" s="9"/>
      <c r="R27" s="9"/>
      <c r="S27" s="9"/>
    </row>
    <row r="28" spans="1:21" s="8" customFormat="1" ht="42" customHeight="1" x14ac:dyDescent="0.25">
      <c r="A28" s="18"/>
      <c r="B28" s="62" t="s">
        <v>18</v>
      </c>
      <c r="C28" s="62"/>
      <c r="D28" s="62"/>
      <c r="E28" s="62"/>
      <c r="F28" s="62"/>
      <c r="G28" s="62"/>
      <c r="H28" s="62"/>
      <c r="I28" s="28"/>
      <c r="J28" s="28"/>
      <c r="K28" s="28"/>
      <c r="L28" s="28"/>
      <c r="M28" s="28"/>
      <c r="N28" s="28"/>
      <c r="O28" s="27"/>
      <c r="P28" s="27"/>
      <c r="Q28" s="62" t="s">
        <v>17</v>
      </c>
      <c r="R28" s="62"/>
      <c r="S28" s="62"/>
      <c r="T28" s="27"/>
      <c r="U28" s="27"/>
    </row>
    <row r="29" spans="1:21" x14ac:dyDescent="0.25">
      <c r="A29" s="7"/>
      <c r="B29" s="10"/>
      <c r="C29" s="14"/>
      <c r="D29" s="10"/>
      <c r="E29" s="11"/>
      <c r="F29" s="12"/>
      <c r="G29" s="7"/>
      <c r="H29" s="7"/>
      <c r="I29" s="7"/>
      <c r="J29" s="7"/>
      <c r="K29" s="7"/>
      <c r="L29" s="7"/>
      <c r="M29" s="7"/>
      <c r="N29" s="9"/>
      <c r="O29" s="9"/>
      <c r="P29" s="9"/>
      <c r="Q29" s="9"/>
    </row>
    <row r="30" spans="1:21" x14ac:dyDescent="0.25">
      <c r="E30" s="2"/>
      <c r="G30" s="1"/>
      <c r="N30" s="8"/>
      <c r="O30" s="8"/>
      <c r="P30" s="8"/>
      <c r="Q30" s="8"/>
    </row>
    <row r="31" spans="1:21" x14ac:dyDescent="0.25">
      <c r="E31" s="2"/>
      <c r="G31" s="1"/>
      <c r="N31" s="8"/>
      <c r="O31" s="8"/>
      <c r="P31" s="8"/>
      <c r="Q31" s="8"/>
    </row>
  </sheetData>
  <mergeCells count="20">
    <mergeCell ref="B28:H28"/>
    <mergeCell ref="Q28:S28"/>
    <mergeCell ref="Q4:S4"/>
    <mergeCell ref="A8:C8"/>
    <mergeCell ref="A9:C9"/>
    <mergeCell ref="A10:C10"/>
    <mergeCell ref="B12:J12"/>
    <mergeCell ref="B14:J14"/>
    <mergeCell ref="B18:G18"/>
    <mergeCell ref="B20:G20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view="pageBreakPreview" zoomScale="70" zoomScaleNormal="100" zoomScaleSheetLayoutView="70" workbookViewId="0">
      <selection activeCell="B18" sqref="B18:M24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73" t="s">
        <v>19</v>
      </c>
      <c r="O1" s="74"/>
      <c r="P1" s="74"/>
      <c r="Q1" s="74"/>
      <c r="R1" s="74"/>
      <c r="S1" s="74"/>
      <c r="T1" s="8"/>
      <c r="U1" s="17"/>
    </row>
    <row r="2" spans="1:21" s="19" customFormat="1" ht="31.5" customHeight="1" x14ac:dyDescent="0.25">
      <c r="A2" s="75" t="s">
        <v>38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21" ht="13.5" customHeight="1" x14ac:dyDescent="0.25">
      <c r="B3" s="5"/>
      <c r="C3" s="6"/>
    </row>
    <row r="4" spans="1:21" s="29" customFormat="1" ht="49.5" customHeight="1" x14ac:dyDescent="0.25">
      <c r="A4" s="76" t="s">
        <v>2</v>
      </c>
      <c r="B4" s="77" t="s">
        <v>9</v>
      </c>
      <c r="C4" s="77" t="s">
        <v>0</v>
      </c>
      <c r="D4" s="77" t="s">
        <v>1</v>
      </c>
      <c r="E4" s="77" t="s">
        <v>11</v>
      </c>
      <c r="F4" s="77"/>
      <c r="G4" s="77"/>
      <c r="H4" s="63" t="s">
        <v>7</v>
      </c>
      <c r="I4" s="64"/>
      <c r="J4" s="65"/>
      <c r="K4" s="63" t="s">
        <v>24</v>
      </c>
      <c r="L4" s="64"/>
      <c r="M4" s="65"/>
      <c r="N4" s="63" t="s">
        <v>25</v>
      </c>
      <c r="O4" s="64"/>
      <c r="P4" s="65"/>
      <c r="Q4" s="63" t="s">
        <v>26</v>
      </c>
      <c r="R4" s="64"/>
      <c r="S4" s="65"/>
    </row>
    <row r="5" spans="1:21" s="30" customFormat="1" ht="45.75" customHeight="1" x14ac:dyDescent="0.25">
      <c r="A5" s="76"/>
      <c r="B5" s="77"/>
      <c r="C5" s="77"/>
      <c r="D5" s="77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10</v>
      </c>
      <c r="F6" s="49">
        <v>8510</v>
      </c>
      <c r="G6" s="49">
        <f t="shared" ref="G6:G7" si="0">F6*E6</f>
        <v>85100</v>
      </c>
      <c r="H6" s="48"/>
      <c r="I6" s="48"/>
      <c r="J6" s="50">
        <f t="shared" ref="J6:J7" si="1">I6*H6</f>
        <v>0</v>
      </c>
      <c r="K6" s="48">
        <v>10</v>
      </c>
      <c r="L6" s="49">
        <v>8510</v>
      </c>
      <c r="M6" s="51">
        <f t="shared" ref="M6:M7" si="2">L6*K6</f>
        <v>85100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10</v>
      </c>
      <c r="F7" s="49">
        <v>57892</v>
      </c>
      <c r="G7" s="49">
        <f t="shared" si="0"/>
        <v>578920</v>
      </c>
      <c r="H7" s="48"/>
      <c r="I7" s="48"/>
      <c r="J7" s="50">
        <f t="shared" si="1"/>
        <v>0</v>
      </c>
      <c r="K7" s="48">
        <v>10</v>
      </c>
      <c r="L7" s="49">
        <v>57892</v>
      </c>
      <c r="M7" s="51">
        <f t="shared" si="2"/>
        <v>578920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66" t="s">
        <v>12</v>
      </c>
      <c r="B8" s="67"/>
      <c r="C8" s="68"/>
      <c r="D8" s="20"/>
      <c r="E8" s="46">
        <f>SUM(E6:E7)</f>
        <v>20</v>
      </c>
      <c r="F8" s="46"/>
      <c r="G8" s="46">
        <f>SUM(G6:G7)</f>
        <v>664020</v>
      </c>
      <c r="H8" s="46">
        <f>SUM(H6:H7)</f>
        <v>0</v>
      </c>
      <c r="I8" s="46"/>
      <c r="J8" s="46">
        <f>SUM(J6:J7)</f>
        <v>0</v>
      </c>
      <c r="K8" s="46">
        <f>SUM(K6:K7)</f>
        <v>20</v>
      </c>
      <c r="L8" s="46"/>
      <c r="M8" s="46">
        <f>SUM(M6:M7)</f>
        <v>664020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66" t="s">
        <v>13</v>
      </c>
      <c r="B9" s="67"/>
      <c r="C9" s="68"/>
      <c r="D9" s="34"/>
      <c r="E9" s="34"/>
      <c r="F9" s="34"/>
      <c r="G9" s="34">
        <f>G10/1.2*0.2</f>
        <v>132804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132804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66" t="s">
        <v>3</v>
      </c>
      <c r="B10" s="67"/>
      <c r="C10" s="68"/>
      <c r="D10" s="22"/>
      <c r="E10" s="22"/>
      <c r="F10" s="22"/>
      <c r="G10" s="22">
        <f>G8*1.2</f>
        <v>796824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796824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69" t="s">
        <v>8</v>
      </c>
      <c r="C12" s="69"/>
      <c r="D12" s="69"/>
      <c r="E12" s="69"/>
      <c r="F12" s="69"/>
      <c r="G12" s="69"/>
      <c r="H12" s="69"/>
      <c r="I12" s="69"/>
      <c r="J12" s="69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70" t="s">
        <v>14</v>
      </c>
      <c r="C14" s="70"/>
      <c r="D14" s="70"/>
      <c r="E14" s="70"/>
      <c r="F14" s="70"/>
      <c r="G14" s="70"/>
      <c r="H14" s="70"/>
      <c r="I14" s="70"/>
      <c r="J14" s="70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E17" s="2"/>
      <c r="G17" s="1"/>
      <c r="N17" s="8"/>
      <c r="O17" s="8"/>
      <c r="P17" s="8"/>
      <c r="Q17" s="8"/>
    </row>
    <row r="18" spans="1:21" s="7" customFormat="1" x14ac:dyDescent="0.25">
      <c r="A18" s="1"/>
      <c r="B18" s="71" t="s">
        <v>28</v>
      </c>
      <c r="C18" s="71"/>
      <c r="D18" s="71"/>
      <c r="E18" s="71"/>
      <c r="F18" s="71"/>
      <c r="G18" s="71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1"/>
      <c r="C19" s="1"/>
      <c r="D19" s="1"/>
      <c r="E19" s="13"/>
      <c r="F19" s="13"/>
      <c r="G19" s="1"/>
      <c r="H19" s="1"/>
      <c r="I19" s="1"/>
      <c r="J19" s="1"/>
      <c r="K19" s="1"/>
      <c r="L19" s="1"/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72" t="s">
        <v>41</v>
      </c>
      <c r="C20" s="72"/>
      <c r="D20" s="72"/>
      <c r="E20" s="72"/>
      <c r="F20" s="72"/>
      <c r="G20" s="72"/>
      <c r="H20" s="1"/>
      <c r="I20" s="1"/>
      <c r="J20" s="1"/>
      <c r="K20" s="1"/>
      <c r="L20" s="1" t="s">
        <v>29</v>
      </c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1"/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5" t="s">
        <v>30</v>
      </c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/>
      <c r="C23" s="4"/>
      <c r="D23" s="1"/>
      <c r="E23" s="2"/>
      <c r="F23" s="2"/>
      <c r="G23" s="1"/>
      <c r="H23" s="1"/>
      <c r="I23" s="1"/>
      <c r="J23" s="1"/>
      <c r="K23" s="1"/>
      <c r="L23" s="1"/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1" t="s">
        <v>31</v>
      </c>
      <c r="C24" s="4"/>
      <c r="D24" s="1"/>
      <c r="E24" s="2"/>
      <c r="F24" s="2"/>
      <c r="G24" s="1"/>
      <c r="H24" s="1"/>
      <c r="I24" s="1"/>
      <c r="J24" s="1"/>
      <c r="K24" s="1"/>
      <c r="L24" s="1" t="s">
        <v>32</v>
      </c>
      <c r="M24" s="1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1"/>
      <c r="C25" s="4"/>
      <c r="D25" s="1"/>
      <c r="E25" s="2"/>
      <c r="F25" s="2"/>
      <c r="G25" s="1"/>
      <c r="H25" s="1"/>
      <c r="I25" s="1"/>
      <c r="J25" s="1"/>
      <c r="K25" s="1"/>
      <c r="L25" s="1"/>
      <c r="M25" s="1"/>
      <c r="N25" s="56"/>
      <c r="O25" s="56"/>
      <c r="P25" s="56"/>
      <c r="Q25" s="56"/>
      <c r="R25" s="9"/>
      <c r="S25" s="9"/>
    </row>
    <row r="26" spans="1:21" s="7" customFormat="1" x14ac:dyDescent="0.25">
      <c r="A26" s="1"/>
      <c r="B26" s="1"/>
      <c r="C26" s="4"/>
      <c r="D26" s="1"/>
      <c r="E26" s="2"/>
      <c r="F26" s="2"/>
      <c r="G26" s="1"/>
      <c r="H26" s="1"/>
      <c r="I26" s="1"/>
      <c r="J26" s="1"/>
      <c r="K26" s="1"/>
      <c r="L26" s="1"/>
      <c r="M26" s="1"/>
      <c r="N26" s="56"/>
      <c r="O26" s="56"/>
      <c r="P26" s="56"/>
      <c r="Q26" s="56"/>
      <c r="R26" s="9"/>
      <c r="S26" s="9"/>
    </row>
    <row r="27" spans="1:21" s="7" customFormat="1" x14ac:dyDescent="0.25">
      <c r="A27" s="1"/>
      <c r="B27" s="1"/>
      <c r="C27" s="4"/>
      <c r="D27" s="1"/>
      <c r="E27" s="2"/>
      <c r="F27" s="2"/>
      <c r="G27" s="1"/>
      <c r="H27" s="1"/>
      <c r="I27" s="1"/>
      <c r="J27" s="1"/>
      <c r="K27" s="1"/>
      <c r="L27" s="1"/>
      <c r="M27" s="1"/>
      <c r="N27" s="56"/>
      <c r="O27" s="56"/>
      <c r="P27" s="56"/>
      <c r="Q27" s="56"/>
      <c r="R27" s="9"/>
      <c r="S27" s="9"/>
    </row>
    <row r="28" spans="1:21" s="7" customFormat="1" ht="15" customHeight="1" x14ac:dyDescent="0.25">
      <c r="B28" s="15" t="s">
        <v>4</v>
      </c>
      <c r="C28" s="15"/>
      <c r="D28" s="15"/>
      <c r="E28" s="16"/>
      <c r="F28" s="16"/>
      <c r="N28" s="9"/>
      <c r="O28" s="9"/>
      <c r="P28" s="9"/>
      <c r="Q28" s="9"/>
      <c r="R28" s="9"/>
      <c r="S28" s="9"/>
    </row>
    <row r="29" spans="1:21" s="8" customFormat="1" ht="42" customHeight="1" x14ac:dyDescent="0.25">
      <c r="A29" s="18"/>
      <c r="B29" s="62" t="s">
        <v>18</v>
      </c>
      <c r="C29" s="62"/>
      <c r="D29" s="62"/>
      <c r="E29" s="62"/>
      <c r="F29" s="62"/>
      <c r="G29" s="62"/>
      <c r="H29" s="62"/>
      <c r="I29" s="28"/>
      <c r="J29" s="28"/>
      <c r="K29" s="28"/>
      <c r="L29" s="28"/>
      <c r="M29" s="28"/>
      <c r="N29" s="28"/>
      <c r="O29" s="27"/>
      <c r="P29" s="27"/>
      <c r="Q29" s="62" t="s">
        <v>17</v>
      </c>
      <c r="R29" s="62"/>
      <c r="S29" s="62"/>
      <c r="T29" s="27"/>
      <c r="U29" s="27"/>
    </row>
    <row r="30" spans="1:21" x14ac:dyDescent="0.25">
      <c r="A30" s="7"/>
      <c r="B30" s="10"/>
      <c r="C30" s="14"/>
      <c r="D30" s="10"/>
      <c r="E30" s="11"/>
      <c r="F30" s="12"/>
      <c r="G30" s="7"/>
      <c r="H30" s="7"/>
      <c r="I30" s="7"/>
      <c r="J30" s="7"/>
      <c r="K30" s="7"/>
      <c r="L30" s="7"/>
      <c r="M30" s="7"/>
      <c r="N30" s="9"/>
      <c r="O30" s="9"/>
      <c r="P30" s="9"/>
      <c r="Q30" s="9"/>
    </row>
    <row r="31" spans="1:21" x14ac:dyDescent="0.25">
      <c r="E31" s="2"/>
      <c r="G31" s="1"/>
      <c r="N31" s="8"/>
      <c r="O31" s="8"/>
      <c r="P31" s="8"/>
      <c r="Q31" s="8"/>
    </row>
    <row r="32" spans="1:21" x14ac:dyDescent="0.25">
      <c r="E32" s="2"/>
      <c r="G32" s="1"/>
      <c r="N32" s="8"/>
      <c r="O32" s="8"/>
      <c r="P32" s="8"/>
      <c r="Q32" s="8"/>
    </row>
  </sheetData>
  <mergeCells count="20">
    <mergeCell ref="B29:H29"/>
    <mergeCell ref="Q29:S29"/>
    <mergeCell ref="Q4:S4"/>
    <mergeCell ref="A8:C8"/>
    <mergeCell ref="A9:C9"/>
    <mergeCell ref="A10:C10"/>
    <mergeCell ref="B12:J12"/>
    <mergeCell ref="B14:J14"/>
    <mergeCell ref="B18:G18"/>
    <mergeCell ref="B20:G20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view="pageBreakPreview" zoomScale="70" zoomScaleNormal="100" zoomScaleSheetLayoutView="70" workbookViewId="0">
      <selection activeCell="B18" sqref="B18:M24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73" t="s">
        <v>19</v>
      </c>
      <c r="O1" s="74"/>
      <c r="P1" s="74"/>
      <c r="Q1" s="74"/>
      <c r="R1" s="74"/>
      <c r="S1" s="74"/>
      <c r="T1" s="8"/>
      <c r="U1" s="17"/>
    </row>
    <row r="2" spans="1:21" s="19" customFormat="1" ht="31.5" customHeight="1" x14ac:dyDescent="0.25">
      <c r="A2" s="75" t="s">
        <v>39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21" ht="13.5" customHeight="1" x14ac:dyDescent="0.25">
      <c r="B3" s="5"/>
      <c r="C3" s="6"/>
    </row>
    <row r="4" spans="1:21" s="29" customFormat="1" ht="49.5" customHeight="1" x14ac:dyDescent="0.25">
      <c r="A4" s="76" t="s">
        <v>2</v>
      </c>
      <c r="B4" s="77" t="s">
        <v>9</v>
      </c>
      <c r="C4" s="77" t="s">
        <v>0</v>
      </c>
      <c r="D4" s="77" t="s">
        <v>1</v>
      </c>
      <c r="E4" s="77" t="s">
        <v>11</v>
      </c>
      <c r="F4" s="77"/>
      <c r="G4" s="77"/>
      <c r="H4" s="63" t="s">
        <v>7</v>
      </c>
      <c r="I4" s="64"/>
      <c r="J4" s="65"/>
      <c r="K4" s="63" t="s">
        <v>24</v>
      </c>
      <c r="L4" s="64"/>
      <c r="M4" s="65"/>
      <c r="N4" s="63" t="s">
        <v>25</v>
      </c>
      <c r="O4" s="64"/>
      <c r="P4" s="65"/>
      <c r="Q4" s="63" t="s">
        <v>26</v>
      </c>
      <c r="R4" s="64"/>
      <c r="S4" s="65"/>
    </row>
    <row r="5" spans="1:21" s="30" customFormat="1" ht="45.75" customHeight="1" x14ac:dyDescent="0.25">
      <c r="A5" s="76"/>
      <c r="B5" s="77"/>
      <c r="C5" s="77"/>
      <c r="D5" s="77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10</v>
      </c>
      <c r="F6" s="49">
        <v>8510</v>
      </c>
      <c r="G6" s="49">
        <f t="shared" ref="G6:G7" si="0">F6*E6</f>
        <v>85100</v>
      </c>
      <c r="H6" s="48"/>
      <c r="I6" s="48"/>
      <c r="J6" s="50">
        <f t="shared" ref="J6:J7" si="1">I6*H6</f>
        <v>0</v>
      </c>
      <c r="K6" s="48">
        <v>10</v>
      </c>
      <c r="L6" s="49">
        <v>8510</v>
      </c>
      <c r="M6" s="51">
        <f t="shared" ref="M6:M7" si="2">L6*K6</f>
        <v>85100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10</v>
      </c>
      <c r="F7" s="49">
        <v>57892</v>
      </c>
      <c r="G7" s="49">
        <f t="shared" si="0"/>
        <v>578920</v>
      </c>
      <c r="H7" s="48"/>
      <c r="I7" s="48"/>
      <c r="J7" s="50">
        <f t="shared" si="1"/>
        <v>0</v>
      </c>
      <c r="K7" s="48">
        <v>10</v>
      </c>
      <c r="L7" s="49">
        <v>57892</v>
      </c>
      <c r="M7" s="51">
        <f t="shared" si="2"/>
        <v>578920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66" t="s">
        <v>12</v>
      </c>
      <c r="B8" s="67"/>
      <c r="C8" s="68"/>
      <c r="D8" s="20"/>
      <c r="E8" s="46">
        <f>SUM(E6:E7)</f>
        <v>20</v>
      </c>
      <c r="F8" s="46"/>
      <c r="G8" s="46">
        <f>SUM(G6:G7)</f>
        <v>664020</v>
      </c>
      <c r="H8" s="46">
        <f>SUM(H6:H7)</f>
        <v>0</v>
      </c>
      <c r="I8" s="46"/>
      <c r="J8" s="46">
        <f>SUM(J6:J7)</f>
        <v>0</v>
      </c>
      <c r="K8" s="46">
        <f>SUM(K6:K7)</f>
        <v>20</v>
      </c>
      <c r="L8" s="46"/>
      <c r="M8" s="46">
        <f>SUM(M6:M7)</f>
        <v>664020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66" t="s">
        <v>13</v>
      </c>
      <c r="B9" s="67"/>
      <c r="C9" s="68"/>
      <c r="D9" s="34"/>
      <c r="E9" s="34"/>
      <c r="F9" s="34"/>
      <c r="G9" s="34">
        <f>G10/1.2*0.2</f>
        <v>132804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132804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66" t="s">
        <v>3</v>
      </c>
      <c r="B10" s="67"/>
      <c r="C10" s="68"/>
      <c r="D10" s="22"/>
      <c r="E10" s="22"/>
      <c r="F10" s="22"/>
      <c r="G10" s="22">
        <f>G8*1.2</f>
        <v>796824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796824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69" t="s">
        <v>8</v>
      </c>
      <c r="C12" s="69"/>
      <c r="D12" s="69"/>
      <c r="E12" s="69"/>
      <c r="F12" s="69"/>
      <c r="G12" s="69"/>
      <c r="H12" s="69"/>
      <c r="I12" s="69"/>
      <c r="J12" s="69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70" t="s">
        <v>14</v>
      </c>
      <c r="C14" s="70"/>
      <c r="D14" s="70"/>
      <c r="E14" s="70"/>
      <c r="F14" s="70"/>
      <c r="G14" s="70"/>
      <c r="H14" s="70"/>
      <c r="I14" s="70"/>
      <c r="J14" s="70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ht="15.75" customHeight="1" x14ac:dyDescent="0.25">
      <c r="E17" s="2"/>
      <c r="G17" s="1"/>
      <c r="N17" s="8"/>
      <c r="O17" s="8"/>
      <c r="P17" s="8"/>
      <c r="Q17" s="8"/>
    </row>
    <row r="18" spans="1:21" s="7" customFormat="1" x14ac:dyDescent="0.25">
      <c r="A18" s="1"/>
      <c r="B18" s="71" t="s">
        <v>28</v>
      </c>
      <c r="C18" s="71"/>
      <c r="D18" s="71"/>
      <c r="E18" s="71"/>
      <c r="F18" s="71"/>
      <c r="G18" s="71"/>
      <c r="H18" s="1"/>
      <c r="I18" s="1"/>
      <c r="J18" s="1"/>
      <c r="K18" s="1"/>
      <c r="L18" s="1"/>
      <c r="M18" s="1"/>
      <c r="N18" s="3"/>
      <c r="O18" s="3"/>
      <c r="P18" s="3"/>
      <c r="Q18" s="3"/>
      <c r="R18" s="9"/>
      <c r="S18" s="9"/>
    </row>
    <row r="19" spans="1:21" s="7" customFormat="1" x14ac:dyDescent="0.25">
      <c r="A19" s="1"/>
      <c r="B19" s="1"/>
      <c r="C19" s="1"/>
      <c r="D19" s="1"/>
      <c r="E19" s="13"/>
      <c r="F19" s="13"/>
      <c r="G19" s="1"/>
      <c r="H19" s="1"/>
      <c r="I19" s="1"/>
      <c r="J19" s="1"/>
      <c r="K19" s="1"/>
      <c r="L19" s="1"/>
      <c r="M19" s="1"/>
      <c r="N19" s="56"/>
      <c r="O19" s="56"/>
      <c r="P19" s="56"/>
      <c r="Q19" s="56"/>
      <c r="R19" s="9"/>
      <c r="S19" s="9"/>
    </row>
    <row r="20" spans="1:21" s="7" customFormat="1" x14ac:dyDescent="0.25">
      <c r="A20" s="1"/>
      <c r="B20" s="72" t="s">
        <v>41</v>
      </c>
      <c r="C20" s="72"/>
      <c r="D20" s="72"/>
      <c r="E20" s="72"/>
      <c r="F20" s="72"/>
      <c r="G20" s="72"/>
      <c r="H20" s="1"/>
      <c r="I20" s="1"/>
      <c r="J20" s="1"/>
      <c r="K20" s="1"/>
      <c r="L20" s="1" t="s">
        <v>29</v>
      </c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1"/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5" t="s">
        <v>30</v>
      </c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/>
      <c r="C23" s="4"/>
      <c r="D23" s="1"/>
      <c r="E23" s="2"/>
      <c r="F23" s="2"/>
      <c r="G23" s="1"/>
      <c r="H23" s="1"/>
      <c r="I23" s="1"/>
      <c r="J23" s="1"/>
      <c r="K23" s="1"/>
      <c r="L23" s="1"/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1" t="s">
        <v>31</v>
      </c>
      <c r="C24" s="4"/>
      <c r="D24" s="1"/>
      <c r="E24" s="2"/>
      <c r="F24" s="2"/>
      <c r="G24" s="1"/>
      <c r="H24" s="1"/>
      <c r="I24" s="1"/>
      <c r="J24" s="1"/>
      <c r="K24" s="1"/>
      <c r="L24" s="1" t="s">
        <v>32</v>
      </c>
      <c r="M24" s="1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1"/>
      <c r="C25" s="4"/>
      <c r="D25" s="1"/>
      <c r="E25" s="2"/>
      <c r="F25" s="2"/>
      <c r="G25" s="1"/>
      <c r="H25" s="1"/>
      <c r="I25" s="1"/>
      <c r="J25" s="1"/>
      <c r="K25" s="1"/>
      <c r="L25" s="1"/>
      <c r="M25" s="1"/>
      <c r="N25" s="56"/>
      <c r="O25" s="56"/>
      <c r="P25" s="56"/>
      <c r="Q25" s="56"/>
      <c r="R25" s="9"/>
      <c r="S25" s="9"/>
    </row>
    <row r="26" spans="1:21" s="7" customFormat="1" x14ac:dyDescent="0.25">
      <c r="A26" s="1"/>
      <c r="B26" s="1"/>
      <c r="C26" s="4"/>
      <c r="D26" s="1"/>
      <c r="E26" s="2"/>
      <c r="F26" s="2"/>
      <c r="G26" s="1"/>
      <c r="H26" s="1"/>
      <c r="I26" s="1"/>
      <c r="J26" s="1"/>
      <c r="K26" s="1"/>
      <c r="L26" s="1"/>
      <c r="M26" s="1"/>
      <c r="N26" s="56"/>
      <c r="O26" s="56"/>
      <c r="P26" s="56"/>
      <c r="Q26" s="56"/>
      <c r="R26" s="9"/>
      <c r="S26" s="9"/>
    </row>
    <row r="27" spans="1:21" s="7" customFormat="1" ht="15" customHeight="1" x14ac:dyDescent="0.25">
      <c r="B27" s="15" t="s">
        <v>4</v>
      </c>
      <c r="C27" s="15"/>
      <c r="D27" s="15"/>
      <c r="E27" s="16"/>
      <c r="F27" s="16"/>
      <c r="N27" s="9"/>
      <c r="O27" s="9"/>
      <c r="P27" s="9"/>
      <c r="Q27" s="9"/>
      <c r="R27" s="9"/>
      <c r="S27" s="9"/>
    </row>
    <row r="28" spans="1:21" s="8" customFormat="1" ht="42" customHeight="1" x14ac:dyDescent="0.25">
      <c r="A28" s="18"/>
      <c r="B28" s="62" t="s">
        <v>18</v>
      </c>
      <c r="C28" s="62"/>
      <c r="D28" s="62"/>
      <c r="E28" s="62"/>
      <c r="F28" s="62"/>
      <c r="G28" s="62"/>
      <c r="H28" s="62"/>
      <c r="I28" s="28"/>
      <c r="J28" s="28"/>
      <c r="K28" s="28"/>
      <c r="L28" s="28"/>
      <c r="M28" s="28"/>
      <c r="N28" s="28"/>
      <c r="O28" s="27"/>
      <c r="P28" s="27"/>
      <c r="Q28" s="62" t="s">
        <v>17</v>
      </c>
      <c r="R28" s="62"/>
      <c r="S28" s="62"/>
      <c r="T28" s="27"/>
      <c r="U28" s="27"/>
    </row>
    <row r="29" spans="1:21" x14ac:dyDescent="0.25">
      <c r="A29" s="7"/>
      <c r="B29" s="10"/>
      <c r="C29" s="14"/>
      <c r="D29" s="10"/>
      <c r="E29" s="11"/>
      <c r="F29" s="12"/>
      <c r="G29" s="7"/>
      <c r="H29" s="7"/>
      <c r="I29" s="7"/>
      <c r="J29" s="7"/>
      <c r="K29" s="7"/>
      <c r="L29" s="7"/>
      <c r="M29" s="7"/>
      <c r="N29" s="9"/>
      <c r="O29" s="9"/>
      <c r="P29" s="9"/>
      <c r="Q29" s="9"/>
    </row>
    <row r="30" spans="1:21" x14ac:dyDescent="0.25">
      <c r="E30" s="2"/>
      <c r="G30" s="1"/>
      <c r="N30" s="8"/>
      <c r="O30" s="8"/>
      <c r="P30" s="8"/>
      <c r="Q30" s="8"/>
    </row>
    <row r="31" spans="1:21" x14ac:dyDescent="0.25">
      <c r="E31" s="2"/>
      <c r="G31" s="1"/>
      <c r="N31" s="8"/>
      <c r="O31" s="8"/>
      <c r="P31" s="8"/>
      <c r="Q31" s="8"/>
    </row>
  </sheetData>
  <mergeCells count="20">
    <mergeCell ref="B28:H28"/>
    <mergeCell ref="Q28:S28"/>
    <mergeCell ref="Q4:S4"/>
    <mergeCell ref="A8:C8"/>
    <mergeCell ref="A9:C9"/>
    <mergeCell ref="A10:C10"/>
    <mergeCell ref="B12:J12"/>
    <mergeCell ref="B14:J14"/>
    <mergeCell ref="B18:G18"/>
    <mergeCell ref="B20:G20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view="pageBreakPreview" zoomScale="70" zoomScaleNormal="100" zoomScaleSheetLayoutView="70" workbookViewId="0">
      <selection activeCell="B17" sqref="B17:M23"/>
    </sheetView>
  </sheetViews>
  <sheetFormatPr defaultColWidth="9.140625" defaultRowHeight="15" x14ac:dyDescent="0.25"/>
  <cols>
    <col min="1" max="1" width="4.140625" style="1" customWidth="1"/>
    <col min="2" max="2" width="8.7109375" style="1" customWidth="1"/>
    <col min="3" max="3" width="26.710937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8" style="1" customWidth="1"/>
    <col min="9" max="9" width="9.140625" style="1" customWidth="1"/>
    <col min="10" max="10" width="11.140625" style="1" customWidth="1"/>
    <col min="11" max="11" width="7.7109375" style="1" customWidth="1"/>
    <col min="12" max="12" width="13.7109375" style="1" customWidth="1"/>
    <col min="13" max="13" width="16.28515625" style="1" customWidth="1"/>
    <col min="14" max="14" width="7.5703125" style="1" customWidth="1"/>
    <col min="15" max="15" width="13.7109375" style="1" customWidth="1"/>
    <col min="16" max="16" width="16" style="1" customWidth="1"/>
    <col min="17" max="17" width="6.8554687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ht="30" customHeight="1" x14ac:dyDescent="0.25">
      <c r="N1" s="73" t="s">
        <v>19</v>
      </c>
      <c r="O1" s="74"/>
      <c r="P1" s="74"/>
      <c r="Q1" s="74"/>
      <c r="R1" s="74"/>
      <c r="S1" s="74"/>
      <c r="T1" s="8"/>
      <c r="U1" s="17"/>
    </row>
    <row r="2" spans="1:21" s="19" customFormat="1" ht="31.5" customHeight="1" x14ac:dyDescent="0.25">
      <c r="A2" s="75" t="s">
        <v>40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21" ht="13.5" customHeight="1" x14ac:dyDescent="0.25">
      <c r="B3" s="5"/>
      <c r="C3" s="6"/>
    </row>
    <row r="4" spans="1:21" s="29" customFormat="1" ht="49.5" customHeight="1" x14ac:dyDescent="0.25">
      <c r="A4" s="76" t="s">
        <v>2</v>
      </c>
      <c r="B4" s="77" t="s">
        <v>9</v>
      </c>
      <c r="C4" s="77" t="s">
        <v>0</v>
      </c>
      <c r="D4" s="77" t="s">
        <v>1</v>
      </c>
      <c r="E4" s="77" t="s">
        <v>11</v>
      </c>
      <c r="F4" s="77"/>
      <c r="G4" s="77"/>
      <c r="H4" s="63" t="s">
        <v>7</v>
      </c>
      <c r="I4" s="64"/>
      <c r="J4" s="65"/>
      <c r="K4" s="63" t="s">
        <v>24</v>
      </c>
      <c r="L4" s="64"/>
      <c r="M4" s="65"/>
      <c r="N4" s="63" t="s">
        <v>25</v>
      </c>
      <c r="O4" s="64"/>
      <c r="P4" s="65"/>
      <c r="Q4" s="63" t="s">
        <v>26</v>
      </c>
      <c r="R4" s="64"/>
      <c r="S4" s="65"/>
    </row>
    <row r="5" spans="1:21" s="30" customFormat="1" ht="45.75" customHeight="1" x14ac:dyDescent="0.25">
      <c r="A5" s="76"/>
      <c r="B5" s="77"/>
      <c r="C5" s="77"/>
      <c r="D5" s="77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45" customHeight="1" x14ac:dyDescent="0.25">
      <c r="A6" s="52">
        <v>1</v>
      </c>
      <c r="B6" s="47"/>
      <c r="C6" s="32" t="s">
        <v>22</v>
      </c>
      <c r="D6" s="53" t="s">
        <v>16</v>
      </c>
      <c r="E6" s="48">
        <v>10</v>
      </c>
      <c r="F6" s="49">
        <v>8510</v>
      </c>
      <c r="G6" s="49">
        <f t="shared" ref="G6:G7" si="0">F6*E6</f>
        <v>85100</v>
      </c>
      <c r="H6" s="48"/>
      <c r="I6" s="48"/>
      <c r="J6" s="50">
        <f t="shared" ref="J6:J7" si="1">I6*H6</f>
        <v>0</v>
      </c>
      <c r="K6" s="48">
        <v>10</v>
      </c>
      <c r="L6" s="49">
        <v>8510</v>
      </c>
      <c r="M6" s="51">
        <f t="shared" ref="M6:M7" si="2">L6*K6</f>
        <v>85100</v>
      </c>
      <c r="N6" s="48"/>
      <c r="O6" s="49"/>
      <c r="P6" s="51">
        <f t="shared" ref="P6:P7" si="3">O6*N6</f>
        <v>0</v>
      </c>
      <c r="Q6" s="48"/>
      <c r="R6" s="49"/>
      <c r="S6" s="49">
        <f t="shared" ref="S6:S7" si="4">R6*Q6</f>
        <v>0</v>
      </c>
    </row>
    <row r="7" spans="1:21" s="30" customFormat="1" ht="45" customHeight="1" x14ac:dyDescent="0.25">
      <c r="A7" s="52">
        <v>2</v>
      </c>
      <c r="B7" s="47"/>
      <c r="C7" s="32" t="s">
        <v>23</v>
      </c>
      <c r="D7" s="53" t="s">
        <v>16</v>
      </c>
      <c r="E7" s="48">
        <v>10</v>
      </c>
      <c r="F7" s="49">
        <v>57892</v>
      </c>
      <c r="G7" s="49">
        <f t="shared" si="0"/>
        <v>578920</v>
      </c>
      <c r="H7" s="48"/>
      <c r="I7" s="48"/>
      <c r="J7" s="50">
        <f t="shared" si="1"/>
        <v>0</v>
      </c>
      <c r="K7" s="48">
        <v>10</v>
      </c>
      <c r="L7" s="49">
        <v>57892</v>
      </c>
      <c r="M7" s="51">
        <f t="shared" si="2"/>
        <v>578920</v>
      </c>
      <c r="N7" s="48"/>
      <c r="O7" s="49"/>
      <c r="P7" s="51">
        <f t="shared" si="3"/>
        <v>0</v>
      </c>
      <c r="Q7" s="48"/>
      <c r="R7" s="49"/>
      <c r="S7" s="49">
        <f t="shared" si="4"/>
        <v>0</v>
      </c>
    </row>
    <row r="8" spans="1:21" s="33" customFormat="1" ht="14.25" x14ac:dyDescent="0.25">
      <c r="A8" s="66" t="s">
        <v>12</v>
      </c>
      <c r="B8" s="67"/>
      <c r="C8" s="68"/>
      <c r="D8" s="20"/>
      <c r="E8" s="46">
        <f>SUM(E6:E7)</f>
        <v>20</v>
      </c>
      <c r="F8" s="46"/>
      <c r="G8" s="46">
        <f>SUM(G6:G7)</f>
        <v>664020</v>
      </c>
      <c r="H8" s="46">
        <f>SUM(H6:H7)</f>
        <v>0</v>
      </c>
      <c r="I8" s="46"/>
      <c r="J8" s="46">
        <f>SUM(J6:J7)</f>
        <v>0</v>
      </c>
      <c r="K8" s="46">
        <f>SUM(K6:K7)</f>
        <v>20</v>
      </c>
      <c r="L8" s="46"/>
      <c r="M8" s="46">
        <f>SUM(M6:M7)</f>
        <v>664020</v>
      </c>
      <c r="N8" s="46">
        <f>SUM(N6:N7)</f>
        <v>0</v>
      </c>
      <c r="O8" s="46"/>
      <c r="P8" s="46">
        <f>SUM(P6:P7)</f>
        <v>0</v>
      </c>
      <c r="Q8" s="46">
        <f>SUM(Q6:Q7)</f>
        <v>0</v>
      </c>
      <c r="R8" s="46"/>
      <c r="S8" s="46">
        <f>SUM(S6:S7)</f>
        <v>0</v>
      </c>
    </row>
    <row r="9" spans="1:21" s="35" customFormat="1" x14ac:dyDescent="0.25">
      <c r="A9" s="66" t="s">
        <v>13</v>
      </c>
      <c r="B9" s="67"/>
      <c r="C9" s="68"/>
      <c r="D9" s="34"/>
      <c r="E9" s="34"/>
      <c r="F9" s="34"/>
      <c r="G9" s="34">
        <f>G10/1.2*0.2</f>
        <v>132804</v>
      </c>
      <c r="H9" s="34"/>
      <c r="I9" s="34"/>
      <c r="J9" s="34">
        <f t="shared" ref="J9:M9" si="5">J10/1.2*0.2</f>
        <v>0</v>
      </c>
      <c r="K9" s="34"/>
      <c r="L9" s="34"/>
      <c r="M9" s="34">
        <f t="shared" si="5"/>
        <v>132804</v>
      </c>
      <c r="N9" s="34"/>
      <c r="O9" s="34"/>
      <c r="P9" s="34">
        <f t="shared" ref="P9:S9" si="6">P10/1.2*0.2</f>
        <v>0</v>
      </c>
      <c r="Q9" s="34"/>
      <c r="R9" s="34"/>
      <c r="S9" s="34">
        <f t="shared" si="6"/>
        <v>0</v>
      </c>
    </row>
    <row r="10" spans="1:21" s="35" customFormat="1" x14ac:dyDescent="0.25">
      <c r="A10" s="66" t="s">
        <v>3</v>
      </c>
      <c r="B10" s="67"/>
      <c r="C10" s="68"/>
      <c r="D10" s="22"/>
      <c r="E10" s="22"/>
      <c r="F10" s="22"/>
      <c r="G10" s="22">
        <f>G8*1.2</f>
        <v>796824</v>
      </c>
      <c r="H10" s="22"/>
      <c r="I10" s="22"/>
      <c r="J10" s="22">
        <f t="shared" ref="J10:M10" si="7">J8*1.2</f>
        <v>0</v>
      </c>
      <c r="K10" s="22"/>
      <c r="L10" s="22"/>
      <c r="M10" s="22">
        <f t="shared" si="7"/>
        <v>796824</v>
      </c>
      <c r="N10" s="22"/>
      <c r="O10" s="22"/>
      <c r="P10" s="22">
        <f>P8*1.2</f>
        <v>0</v>
      </c>
      <c r="Q10" s="22"/>
      <c r="R10" s="22"/>
      <c r="S10" s="22">
        <f>S8*1.2</f>
        <v>0</v>
      </c>
    </row>
    <row r="11" spans="1:21" ht="9" customHeight="1" x14ac:dyDescent="0.25"/>
    <row r="12" spans="1:21" x14ac:dyDescent="0.25">
      <c r="B12" s="69" t="s">
        <v>8</v>
      </c>
      <c r="C12" s="69"/>
      <c r="D12" s="69"/>
      <c r="E12" s="69"/>
      <c r="F12" s="69"/>
      <c r="G12" s="69"/>
      <c r="H12" s="69"/>
      <c r="I12" s="69"/>
      <c r="J12" s="69"/>
      <c r="K12" s="55"/>
      <c r="L12" s="55"/>
      <c r="M12" s="55"/>
      <c r="N12" s="8"/>
      <c r="O12" s="8"/>
      <c r="P12" s="8"/>
      <c r="Q12" s="8"/>
    </row>
    <row r="13" spans="1:21" x14ac:dyDescent="0.25">
      <c r="B13" s="24" t="s">
        <v>27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  <c r="O13" s="8"/>
      <c r="P13" s="8"/>
      <c r="Q13" s="8"/>
    </row>
    <row r="14" spans="1:21" x14ac:dyDescent="0.25">
      <c r="B14" s="70" t="s">
        <v>14</v>
      </c>
      <c r="C14" s="70"/>
      <c r="D14" s="70"/>
      <c r="E14" s="70"/>
      <c r="F14" s="70"/>
      <c r="G14" s="70"/>
      <c r="H14" s="70"/>
      <c r="I14" s="70"/>
      <c r="J14" s="70"/>
      <c r="K14" s="54"/>
      <c r="L14" s="54"/>
      <c r="M14" s="54"/>
      <c r="N14" s="8"/>
      <c r="O14" s="8"/>
      <c r="P14" s="8"/>
      <c r="Q14" s="8"/>
    </row>
    <row r="15" spans="1:21" ht="15" customHeight="1" x14ac:dyDescent="0.25">
      <c r="B15" s="1" t="s">
        <v>15</v>
      </c>
      <c r="C15" s="1"/>
      <c r="E15" s="13"/>
      <c r="F15" s="13"/>
      <c r="G15" s="1"/>
      <c r="N15" s="8"/>
      <c r="O15" s="8"/>
      <c r="P15" s="8"/>
      <c r="Q15" s="8"/>
      <c r="R15" s="3"/>
      <c r="S15" s="3"/>
    </row>
    <row r="16" spans="1:21" ht="13.5" customHeight="1" x14ac:dyDescent="0.25">
      <c r="C16" s="1"/>
      <c r="E16" s="13"/>
      <c r="F16" s="13"/>
      <c r="G16" s="1"/>
      <c r="N16" s="8"/>
      <c r="O16" s="8"/>
      <c r="P16" s="8"/>
      <c r="Q16" s="8"/>
      <c r="R16" s="3"/>
      <c r="S16" s="3"/>
    </row>
    <row r="17" spans="1:21" x14ac:dyDescent="0.25">
      <c r="B17" s="71" t="s">
        <v>28</v>
      </c>
      <c r="C17" s="71"/>
      <c r="D17" s="71"/>
      <c r="E17" s="71"/>
      <c r="F17" s="71"/>
      <c r="G17" s="71"/>
      <c r="N17" s="8"/>
      <c r="O17" s="8"/>
      <c r="P17" s="8"/>
      <c r="Q17" s="8"/>
    </row>
    <row r="18" spans="1:21" x14ac:dyDescent="0.25">
      <c r="C18" s="1"/>
      <c r="E18" s="13"/>
      <c r="F18" s="13"/>
      <c r="G18" s="1"/>
      <c r="N18" s="8"/>
      <c r="O18" s="8"/>
      <c r="P18" s="8"/>
      <c r="Q18" s="8"/>
    </row>
    <row r="19" spans="1:21" s="7" customFormat="1" x14ac:dyDescent="0.25">
      <c r="A19" s="1"/>
      <c r="B19" s="72" t="s">
        <v>41</v>
      </c>
      <c r="C19" s="72"/>
      <c r="D19" s="72"/>
      <c r="E19" s="72"/>
      <c r="F19" s="72"/>
      <c r="G19" s="72"/>
      <c r="H19" s="1"/>
      <c r="I19" s="1"/>
      <c r="J19" s="1"/>
      <c r="K19" s="1"/>
      <c r="L19" s="1" t="s">
        <v>29</v>
      </c>
      <c r="M19" s="1"/>
      <c r="N19" s="3"/>
      <c r="O19" s="3"/>
      <c r="P19" s="3"/>
      <c r="Q19" s="3"/>
      <c r="R19" s="9"/>
      <c r="S19" s="9"/>
    </row>
    <row r="20" spans="1:21" s="7" customFormat="1" x14ac:dyDescent="0.25">
      <c r="A20" s="1"/>
      <c r="B20" s="1"/>
      <c r="C20" s="4"/>
      <c r="D20" s="1"/>
      <c r="E20" s="2"/>
      <c r="F20" s="2"/>
      <c r="G20" s="1"/>
      <c r="H20" s="1"/>
      <c r="I20" s="1"/>
      <c r="J20" s="1"/>
      <c r="K20" s="1"/>
      <c r="L20" s="1"/>
      <c r="M20" s="1"/>
      <c r="N20" s="56"/>
      <c r="O20" s="56"/>
      <c r="P20" s="56"/>
      <c r="Q20" s="56"/>
      <c r="R20" s="9"/>
      <c r="S20" s="9"/>
    </row>
    <row r="21" spans="1:21" s="7" customFormat="1" x14ac:dyDescent="0.25">
      <c r="A21" s="1"/>
      <c r="B21" s="5" t="s">
        <v>30</v>
      </c>
      <c r="C21" s="4"/>
      <c r="D21" s="1"/>
      <c r="E21" s="2"/>
      <c r="F21" s="2"/>
      <c r="G21" s="1"/>
      <c r="H21" s="1"/>
      <c r="I21" s="1"/>
      <c r="J21" s="1"/>
      <c r="K21" s="1"/>
      <c r="L21" s="1"/>
      <c r="M21" s="1"/>
      <c r="N21" s="56"/>
      <c r="O21" s="56"/>
      <c r="P21" s="56"/>
      <c r="Q21" s="56"/>
      <c r="R21" s="9"/>
      <c r="S21" s="9"/>
    </row>
    <row r="22" spans="1:21" s="7" customFormat="1" x14ac:dyDescent="0.25">
      <c r="A22" s="1"/>
      <c r="B22" s="1"/>
      <c r="C22" s="4"/>
      <c r="D22" s="1"/>
      <c r="E22" s="2"/>
      <c r="F22" s="2"/>
      <c r="G22" s="1"/>
      <c r="H22" s="1"/>
      <c r="I22" s="1"/>
      <c r="J22" s="1"/>
      <c r="K22" s="1"/>
      <c r="L22" s="1"/>
      <c r="M22" s="1"/>
      <c r="N22" s="56"/>
      <c r="O22" s="56"/>
      <c r="P22" s="56"/>
      <c r="Q22" s="56"/>
      <c r="R22" s="9"/>
      <c r="S22" s="9"/>
    </row>
    <row r="23" spans="1:21" s="7" customFormat="1" x14ac:dyDescent="0.25">
      <c r="A23" s="1"/>
      <c r="B23" s="1" t="s">
        <v>31</v>
      </c>
      <c r="C23" s="4"/>
      <c r="D23" s="1"/>
      <c r="E23" s="2"/>
      <c r="F23" s="2"/>
      <c r="G23" s="1"/>
      <c r="H23" s="1"/>
      <c r="I23" s="1"/>
      <c r="J23" s="1"/>
      <c r="K23" s="1"/>
      <c r="L23" s="1" t="s">
        <v>32</v>
      </c>
      <c r="M23" s="1"/>
      <c r="N23" s="56"/>
      <c r="O23" s="56"/>
      <c r="P23" s="56"/>
      <c r="Q23" s="56"/>
      <c r="R23" s="9"/>
      <c r="S23" s="9"/>
    </row>
    <row r="24" spans="1:21" s="7" customFormat="1" x14ac:dyDescent="0.25">
      <c r="A24" s="1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9"/>
      <c r="S24" s="9"/>
    </row>
    <row r="25" spans="1:21" s="7" customFormat="1" x14ac:dyDescent="0.25">
      <c r="A25" s="1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9"/>
      <c r="S25" s="9"/>
    </row>
    <row r="26" spans="1:21" s="7" customFormat="1" ht="15" customHeight="1" x14ac:dyDescent="0.25">
      <c r="B26" s="15" t="s">
        <v>4</v>
      </c>
      <c r="C26" s="15"/>
      <c r="D26" s="15"/>
      <c r="E26" s="16"/>
      <c r="F26" s="16"/>
      <c r="N26" s="9"/>
      <c r="O26" s="9"/>
      <c r="P26" s="9"/>
      <c r="Q26" s="9"/>
      <c r="R26" s="9"/>
      <c r="S26" s="9"/>
    </row>
    <row r="27" spans="1:21" s="8" customFormat="1" ht="18" customHeight="1" x14ac:dyDescent="0.25">
      <c r="A27" s="18"/>
      <c r="B27" s="62" t="s">
        <v>18</v>
      </c>
      <c r="C27" s="62"/>
      <c r="D27" s="62"/>
      <c r="E27" s="62"/>
      <c r="F27" s="62"/>
      <c r="G27" s="62"/>
      <c r="H27" s="62"/>
      <c r="I27" s="28"/>
      <c r="J27" s="28"/>
      <c r="K27" s="28"/>
      <c r="L27" s="28"/>
      <c r="M27" s="28"/>
      <c r="N27" s="28"/>
      <c r="O27" s="27"/>
      <c r="P27" s="27"/>
      <c r="Q27" s="62" t="s">
        <v>17</v>
      </c>
      <c r="R27" s="62"/>
      <c r="S27" s="62"/>
      <c r="T27" s="27"/>
      <c r="U27" s="27"/>
    </row>
    <row r="28" spans="1:21" x14ac:dyDescent="0.25">
      <c r="A28" s="7"/>
      <c r="B28" s="10"/>
      <c r="C28" s="14"/>
      <c r="D28" s="10"/>
      <c r="E28" s="11"/>
      <c r="F28" s="12"/>
      <c r="G28" s="7"/>
      <c r="H28" s="7"/>
      <c r="I28" s="7"/>
      <c r="J28" s="7"/>
      <c r="K28" s="7"/>
      <c r="L28" s="7"/>
      <c r="M28" s="7"/>
      <c r="N28" s="9"/>
      <c r="O28" s="9"/>
      <c r="P28" s="9"/>
      <c r="Q28" s="9"/>
    </row>
    <row r="29" spans="1:21" x14ac:dyDescent="0.25">
      <c r="E29" s="2"/>
      <c r="G29" s="1"/>
      <c r="N29" s="8"/>
      <c r="O29" s="8"/>
      <c r="P29" s="8"/>
      <c r="Q29" s="8"/>
    </row>
    <row r="30" spans="1:21" x14ac:dyDescent="0.25">
      <c r="E30" s="2"/>
      <c r="G30" s="1"/>
      <c r="N30" s="8"/>
      <c r="O30" s="8"/>
      <c r="P30" s="8"/>
      <c r="Q30" s="8"/>
    </row>
  </sheetData>
  <mergeCells count="20">
    <mergeCell ref="B27:H27"/>
    <mergeCell ref="Q27:S27"/>
    <mergeCell ref="Q4:S4"/>
    <mergeCell ref="A8:C8"/>
    <mergeCell ref="A9:C9"/>
    <mergeCell ref="A10:C10"/>
    <mergeCell ref="B12:J12"/>
    <mergeCell ref="B14:J14"/>
    <mergeCell ref="B17:G17"/>
    <mergeCell ref="B19:G19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6"/>
  <sheetViews>
    <sheetView tabSelected="1" zoomScaleNormal="100" zoomScaleSheetLayoutView="70" workbookViewId="0">
      <selection activeCell="R19" sqref="R19"/>
    </sheetView>
  </sheetViews>
  <sheetFormatPr defaultColWidth="9.140625" defaultRowHeight="15" x14ac:dyDescent="0.25"/>
  <cols>
    <col min="1" max="1" width="4.140625" style="1" customWidth="1"/>
    <col min="2" max="2" width="13.42578125" style="1" customWidth="1"/>
    <col min="3" max="3" width="32.28515625" style="4" customWidth="1"/>
    <col min="4" max="4" width="6.28515625" style="1" customWidth="1"/>
    <col min="5" max="5" width="8.85546875" style="1" customWidth="1"/>
    <col min="6" max="6" width="13.7109375" style="2" customWidth="1"/>
    <col min="7" max="7" width="16.5703125" style="2" customWidth="1"/>
    <col min="8" max="8" width="11.140625" style="1" customWidth="1"/>
    <col min="9" max="9" width="9.140625" style="1" customWidth="1"/>
    <col min="10" max="10" width="11.140625" style="1" customWidth="1"/>
    <col min="11" max="11" width="9.7109375" style="1" customWidth="1"/>
    <col min="12" max="12" width="13.7109375" style="1" customWidth="1"/>
    <col min="13" max="13" width="16.28515625" style="1" customWidth="1"/>
    <col min="14" max="14" width="10.140625" style="1" customWidth="1"/>
    <col min="15" max="15" width="13.7109375" style="1" customWidth="1"/>
    <col min="16" max="16" width="16" style="1" customWidth="1"/>
    <col min="17" max="17" width="13.140625" style="1" customWidth="1"/>
    <col min="18" max="18" width="13.85546875" style="8" customWidth="1"/>
    <col min="19" max="19" width="15.85546875" style="8" customWidth="1"/>
    <col min="20" max="16384" width="9.140625" style="1"/>
  </cols>
  <sheetData>
    <row r="1" spans="1:21" x14ac:dyDescent="0.25">
      <c r="N1" s="73" t="s">
        <v>50</v>
      </c>
      <c r="O1" s="74"/>
      <c r="P1" s="74"/>
      <c r="Q1" s="74"/>
      <c r="R1" s="74"/>
      <c r="S1" s="74"/>
      <c r="T1" s="8"/>
      <c r="U1" s="17"/>
    </row>
    <row r="2" spans="1:21" s="19" customFormat="1" x14ac:dyDescent="0.25">
      <c r="A2" s="75" t="s">
        <v>54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21" x14ac:dyDescent="0.25">
      <c r="B3" s="5"/>
      <c r="C3" s="6"/>
    </row>
    <row r="4" spans="1:21" s="29" customFormat="1" x14ac:dyDescent="0.25">
      <c r="A4" s="76" t="s">
        <v>2</v>
      </c>
      <c r="B4" s="77" t="s">
        <v>9</v>
      </c>
      <c r="C4" s="77" t="s">
        <v>0</v>
      </c>
      <c r="D4" s="77" t="s">
        <v>1</v>
      </c>
      <c r="E4" s="77" t="s">
        <v>11</v>
      </c>
      <c r="F4" s="77"/>
      <c r="G4" s="77"/>
      <c r="H4" s="63" t="s">
        <v>7</v>
      </c>
      <c r="I4" s="64"/>
      <c r="J4" s="65"/>
      <c r="K4" s="63" t="s">
        <v>55</v>
      </c>
      <c r="L4" s="64"/>
      <c r="M4" s="65"/>
      <c r="N4" s="63" t="s">
        <v>53</v>
      </c>
      <c r="O4" s="64"/>
      <c r="P4" s="65"/>
      <c r="Q4" s="63" t="s">
        <v>52</v>
      </c>
      <c r="R4" s="64"/>
      <c r="S4" s="65"/>
    </row>
    <row r="5" spans="1:21" s="30" customFormat="1" ht="25.5" x14ac:dyDescent="0.25">
      <c r="A5" s="76"/>
      <c r="B5" s="77"/>
      <c r="C5" s="77"/>
      <c r="D5" s="77"/>
      <c r="E5" s="23" t="s">
        <v>5</v>
      </c>
      <c r="F5" s="23" t="s">
        <v>6</v>
      </c>
      <c r="G5" s="23" t="s">
        <v>10</v>
      </c>
      <c r="H5" s="23" t="s">
        <v>5</v>
      </c>
      <c r="I5" s="23" t="s">
        <v>6</v>
      </c>
      <c r="J5" s="23" t="s">
        <v>10</v>
      </c>
      <c r="K5" s="23" t="s">
        <v>5</v>
      </c>
      <c r="L5" s="23" t="s">
        <v>6</v>
      </c>
      <c r="M5" s="23" t="s">
        <v>10</v>
      </c>
      <c r="N5" s="23" t="s">
        <v>5</v>
      </c>
      <c r="O5" s="23" t="s">
        <v>6</v>
      </c>
      <c r="P5" s="23" t="s">
        <v>10</v>
      </c>
      <c r="Q5" s="23" t="s">
        <v>5</v>
      </c>
      <c r="R5" s="23" t="s">
        <v>6</v>
      </c>
      <c r="S5" s="23" t="s">
        <v>10</v>
      </c>
    </row>
    <row r="6" spans="1:21" s="30" customFormat="1" ht="15.75" x14ac:dyDescent="0.25">
      <c r="A6" s="52">
        <v>1</v>
      </c>
      <c r="B6" s="47" t="s">
        <v>60</v>
      </c>
      <c r="C6" s="60" t="s">
        <v>45</v>
      </c>
      <c r="D6" s="53" t="s">
        <v>44</v>
      </c>
      <c r="E6" s="49">
        <v>2000</v>
      </c>
      <c r="F6" s="49">
        <f>L6</f>
        <v>25.25</v>
      </c>
      <c r="G6" s="49">
        <f t="shared" ref="G6:G11" si="0">F6*E6</f>
        <v>50500</v>
      </c>
      <c r="H6" s="49">
        <f>E6</f>
        <v>2000</v>
      </c>
      <c r="I6" s="48">
        <v>37.83</v>
      </c>
      <c r="J6" s="50">
        <f t="shared" ref="J6:J11" si="1">I6*H6</f>
        <v>75660</v>
      </c>
      <c r="K6" s="49">
        <f>E6</f>
        <v>2000</v>
      </c>
      <c r="L6" s="49">
        <v>25.25</v>
      </c>
      <c r="M6" s="51">
        <f t="shared" ref="M6:M11" si="2">L6*K6</f>
        <v>50500</v>
      </c>
      <c r="N6" s="49">
        <f>E6</f>
        <v>2000</v>
      </c>
      <c r="O6" s="49">
        <v>25.94</v>
      </c>
      <c r="P6" s="51">
        <f t="shared" ref="P6:P11" si="3">O6*N6</f>
        <v>51880</v>
      </c>
      <c r="Q6" s="49">
        <f>E6</f>
        <v>2000</v>
      </c>
      <c r="R6" s="49">
        <v>35.270000000000003</v>
      </c>
      <c r="S6" s="49">
        <f t="shared" ref="S6:S11" si="4">R6*Q6</f>
        <v>70540</v>
      </c>
    </row>
    <row r="7" spans="1:21" s="30" customFormat="1" ht="15.75" x14ac:dyDescent="0.25">
      <c r="A7" s="52">
        <v>2</v>
      </c>
      <c r="B7" s="47" t="s">
        <v>59</v>
      </c>
      <c r="C7" s="80" t="s">
        <v>51</v>
      </c>
      <c r="D7" s="61" t="s">
        <v>44</v>
      </c>
      <c r="E7" s="49">
        <v>200</v>
      </c>
      <c r="F7" s="49">
        <f t="shared" ref="F7:F11" si="5">L7</f>
        <v>37.89</v>
      </c>
      <c r="G7" s="49">
        <f t="shared" si="0"/>
        <v>7578</v>
      </c>
      <c r="H7" s="49">
        <f t="shared" ref="H7:H11" si="6">E7</f>
        <v>200</v>
      </c>
      <c r="I7" s="48">
        <v>56.82</v>
      </c>
      <c r="J7" s="50">
        <f t="shared" si="1"/>
        <v>11364</v>
      </c>
      <c r="K7" s="49">
        <f t="shared" ref="K7:K11" si="7">E7</f>
        <v>200</v>
      </c>
      <c r="L7" s="49">
        <v>37.89</v>
      </c>
      <c r="M7" s="51">
        <f t="shared" si="2"/>
        <v>7578</v>
      </c>
      <c r="N7" s="49">
        <f t="shared" ref="N7:N11" si="8">E7</f>
        <v>200</v>
      </c>
      <c r="O7" s="49">
        <v>38.01</v>
      </c>
      <c r="P7" s="51">
        <f t="shared" si="3"/>
        <v>7602</v>
      </c>
      <c r="Q7" s="49">
        <f t="shared" ref="Q7:Q11" si="9">E7</f>
        <v>200</v>
      </c>
      <c r="R7" s="49">
        <v>52.93</v>
      </c>
      <c r="S7" s="49">
        <f t="shared" si="4"/>
        <v>10586</v>
      </c>
    </row>
    <row r="8" spans="1:21" s="30" customFormat="1" ht="15.75" x14ac:dyDescent="0.25">
      <c r="A8" s="52">
        <v>3</v>
      </c>
      <c r="B8" s="47" t="s">
        <v>60</v>
      </c>
      <c r="C8" s="80" t="s">
        <v>45</v>
      </c>
      <c r="D8" s="61" t="s">
        <v>44</v>
      </c>
      <c r="E8" s="49">
        <v>1350</v>
      </c>
      <c r="F8" s="49">
        <f t="shared" si="5"/>
        <v>25.25</v>
      </c>
      <c r="G8" s="49">
        <f t="shared" si="0"/>
        <v>34087.5</v>
      </c>
      <c r="H8" s="49">
        <f t="shared" si="6"/>
        <v>1350</v>
      </c>
      <c r="I8" s="48">
        <v>37.83</v>
      </c>
      <c r="J8" s="50">
        <f t="shared" si="1"/>
        <v>51070.5</v>
      </c>
      <c r="K8" s="49">
        <f t="shared" si="7"/>
        <v>1350</v>
      </c>
      <c r="L8" s="49">
        <v>25.25</v>
      </c>
      <c r="M8" s="51">
        <f t="shared" si="2"/>
        <v>34087.5</v>
      </c>
      <c r="N8" s="49">
        <f t="shared" si="8"/>
        <v>1350</v>
      </c>
      <c r="O8" s="49">
        <v>25.94</v>
      </c>
      <c r="P8" s="51">
        <f t="shared" si="3"/>
        <v>35019</v>
      </c>
      <c r="Q8" s="49">
        <f t="shared" si="9"/>
        <v>1350</v>
      </c>
      <c r="R8" s="49">
        <v>35.270000000000003</v>
      </c>
      <c r="S8" s="49">
        <f t="shared" si="4"/>
        <v>47614.500000000007</v>
      </c>
    </row>
    <row r="9" spans="1:21" s="30" customFormat="1" ht="15.75" x14ac:dyDescent="0.25">
      <c r="A9" s="52">
        <v>4</v>
      </c>
      <c r="B9" s="47" t="s">
        <v>59</v>
      </c>
      <c r="C9" s="80" t="s">
        <v>51</v>
      </c>
      <c r="D9" s="61" t="s">
        <v>44</v>
      </c>
      <c r="E9" s="49">
        <v>225</v>
      </c>
      <c r="F9" s="49">
        <f t="shared" si="5"/>
        <v>37.89</v>
      </c>
      <c r="G9" s="49">
        <f t="shared" si="0"/>
        <v>8525.25</v>
      </c>
      <c r="H9" s="49">
        <f t="shared" si="6"/>
        <v>225</v>
      </c>
      <c r="I9" s="48">
        <v>56.82</v>
      </c>
      <c r="J9" s="50">
        <f t="shared" si="1"/>
        <v>12784.5</v>
      </c>
      <c r="K9" s="49">
        <f t="shared" si="7"/>
        <v>225</v>
      </c>
      <c r="L9" s="49">
        <v>37.89</v>
      </c>
      <c r="M9" s="51">
        <f t="shared" si="2"/>
        <v>8525.25</v>
      </c>
      <c r="N9" s="49">
        <f t="shared" si="8"/>
        <v>225</v>
      </c>
      <c r="O9" s="49">
        <v>38.01</v>
      </c>
      <c r="P9" s="51">
        <f t="shared" si="3"/>
        <v>8552.25</v>
      </c>
      <c r="Q9" s="49">
        <f t="shared" si="9"/>
        <v>225</v>
      </c>
      <c r="R9" s="49">
        <v>52.93</v>
      </c>
      <c r="S9" s="49">
        <f t="shared" si="4"/>
        <v>11909.25</v>
      </c>
    </row>
    <row r="10" spans="1:21" s="30" customFormat="1" ht="15.75" x14ac:dyDescent="0.25">
      <c r="A10" s="52">
        <v>5</v>
      </c>
      <c r="B10" s="47" t="s">
        <v>60</v>
      </c>
      <c r="C10" s="80" t="s">
        <v>45</v>
      </c>
      <c r="D10" s="61" t="s">
        <v>44</v>
      </c>
      <c r="E10" s="49">
        <v>100</v>
      </c>
      <c r="F10" s="49">
        <f t="shared" si="5"/>
        <v>25.25</v>
      </c>
      <c r="G10" s="49">
        <f t="shared" si="0"/>
        <v>2525</v>
      </c>
      <c r="H10" s="49">
        <f t="shared" si="6"/>
        <v>100</v>
      </c>
      <c r="I10" s="48">
        <v>37.83</v>
      </c>
      <c r="J10" s="50">
        <f t="shared" si="1"/>
        <v>3783</v>
      </c>
      <c r="K10" s="49">
        <f t="shared" si="7"/>
        <v>100</v>
      </c>
      <c r="L10" s="49">
        <v>25.25</v>
      </c>
      <c r="M10" s="51">
        <f t="shared" si="2"/>
        <v>2525</v>
      </c>
      <c r="N10" s="49">
        <f t="shared" si="8"/>
        <v>100</v>
      </c>
      <c r="O10" s="49">
        <v>25.94</v>
      </c>
      <c r="P10" s="51">
        <f t="shared" si="3"/>
        <v>2594</v>
      </c>
      <c r="Q10" s="49">
        <f t="shared" si="9"/>
        <v>100</v>
      </c>
      <c r="R10" s="49">
        <v>35.270000000000003</v>
      </c>
      <c r="S10" s="49">
        <f t="shared" si="4"/>
        <v>3527.0000000000005</v>
      </c>
    </row>
    <row r="11" spans="1:21" s="30" customFormat="1" ht="15.75" x14ac:dyDescent="0.25">
      <c r="A11" s="52">
        <v>6</v>
      </c>
      <c r="B11" s="47" t="s">
        <v>59</v>
      </c>
      <c r="C11" s="80" t="s">
        <v>51</v>
      </c>
      <c r="D11" s="61" t="s">
        <v>44</v>
      </c>
      <c r="E11" s="49">
        <v>50</v>
      </c>
      <c r="F11" s="49">
        <f t="shared" si="5"/>
        <v>37.89</v>
      </c>
      <c r="G11" s="49">
        <f t="shared" si="0"/>
        <v>1894.5</v>
      </c>
      <c r="H11" s="49">
        <f t="shared" si="6"/>
        <v>50</v>
      </c>
      <c r="I11" s="48">
        <v>56.82</v>
      </c>
      <c r="J11" s="50">
        <f t="shared" si="1"/>
        <v>2841</v>
      </c>
      <c r="K11" s="49">
        <f t="shared" si="7"/>
        <v>50</v>
      </c>
      <c r="L11" s="49">
        <v>37.89</v>
      </c>
      <c r="M11" s="51">
        <f t="shared" si="2"/>
        <v>1894.5</v>
      </c>
      <c r="N11" s="49">
        <f t="shared" si="8"/>
        <v>50</v>
      </c>
      <c r="O11" s="49">
        <v>38.01</v>
      </c>
      <c r="P11" s="51">
        <f t="shared" si="3"/>
        <v>1900.5</v>
      </c>
      <c r="Q11" s="49">
        <f t="shared" si="9"/>
        <v>50</v>
      </c>
      <c r="R11" s="49">
        <v>52.93</v>
      </c>
      <c r="S11" s="49">
        <f t="shared" si="4"/>
        <v>2646.5</v>
      </c>
    </row>
    <row r="12" spans="1:21" s="33" customFormat="1" ht="14.25" x14ac:dyDescent="0.25">
      <c r="A12" s="66" t="s">
        <v>12</v>
      </c>
      <c r="B12" s="67"/>
      <c r="C12" s="68"/>
      <c r="D12" s="20"/>
      <c r="E12" s="46">
        <f>SUM(E6:E11)</f>
        <v>3925</v>
      </c>
      <c r="F12" s="46"/>
      <c r="G12" s="46">
        <f>SUM(G6:G11)</f>
        <v>105110.25</v>
      </c>
      <c r="H12" s="46">
        <f>SUM(H6:H11)</f>
        <v>3925</v>
      </c>
      <c r="I12" s="46"/>
      <c r="J12" s="46">
        <f>SUM(J6:J11)</f>
        <v>157503</v>
      </c>
      <c r="K12" s="46">
        <f>SUM(K6:K6)</f>
        <v>2000</v>
      </c>
      <c r="L12" s="46"/>
      <c r="M12" s="46">
        <f>SUM(M6:M11)</f>
        <v>105110.25</v>
      </c>
      <c r="N12" s="46">
        <f>SUM(N6:N11)</f>
        <v>3925</v>
      </c>
      <c r="O12" s="46"/>
      <c r="P12" s="46">
        <f>SUM(P6:P11)</f>
        <v>107547.75</v>
      </c>
      <c r="Q12" s="46">
        <f>SUM(Q6:Q11)</f>
        <v>3925</v>
      </c>
      <c r="R12" s="46"/>
      <c r="S12" s="46">
        <f>SUM(S6:S11)</f>
        <v>146823.25</v>
      </c>
    </row>
    <row r="13" spans="1:21" s="35" customFormat="1" x14ac:dyDescent="0.25">
      <c r="A13" s="66" t="s">
        <v>13</v>
      </c>
      <c r="B13" s="67"/>
      <c r="C13" s="68"/>
      <c r="D13" s="34"/>
      <c r="E13" s="34"/>
      <c r="F13" s="34"/>
      <c r="G13" s="34">
        <f>G14/1.2*0.2</f>
        <v>21022.050000000003</v>
      </c>
      <c r="H13" s="34"/>
      <c r="I13" s="34"/>
      <c r="J13" s="34">
        <f t="shared" ref="J13:M13" si="10">J14/1.2*0.2</f>
        <v>31500.600000000002</v>
      </c>
      <c r="K13" s="34"/>
      <c r="L13" s="34"/>
      <c r="M13" s="34">
        <f t="shared" si="10"/>
        <v>21022.050000000003</v>
      </c>
      <c r="N13" s="34"/>
      <c r="O13" s="34"/>
      <c r="P13" s="34">
        <f t="shared" ref="P13:S13" si="11">P14/1.2*0.2</f>
        <v>21509.550000000003</v>
      </c>
      <c r="Q13" s="34"/>
      <c r="R13" s="34"/>
      <c r="S13" s="34">
        <f t="shared" si="11"/>
        <v>29364.65</v>
      </c>
    </row>
    <row r="14" spans="1:21" s="35" customFormat="1" x14ac:dyDescent="0.25">
      <c r="A14" s="66" t="s">
        <v>3</v>
      </c>
      <c r="B14" s="67"/>
      <c r="C14" s="68"/>
      <c r="D14" s="22"/>
      <c r="E14" s="22"/>
      <c r="F14" s="22"/>
      <c r="G14" s="22">
        <f>G12*1.2</f>
        <v>126132.29999999999</v>
      </c>
      <c r="H14" s="22"/>
      <c r="I14" s="22"/>
      <c r="J14" s="22">
        <f t="shared" ref="J14:M14" si="12">J12*1.2</f>
        <v>189003.6</v>
      </c>
      <c r="K14" s="22"/>
      <c r="L14" s="22"/>
      <c r="M14" s="22">
        <f t="shared" si="12"/>
        <v>126132.29999999999</v>
      </c>
      <c r="N14" s="22"/>
      <c r="O14" s="22"/>
      <c r="P14" s="22">
        <f>P12*1.2</f>
        <v>129057.29999999999</v>
      </c>
      <c r="Q14" s="22"/>
      <c r="R14" s="22"/>
      <c r="S14" s="22">
        <f>S12*1.2</f>
        <v>176187.9</v>
      </c>
    </row>
    <row r="16" spans="1:21" x14ac:dyDescent="0.25">
      <c r="B16" s="69" t="s">
        <v>8</v>
      </c>
      <c r="C16" s="69"/>
      <c r="D16" s="69"/>
      <c r="E16" s="69"/>
      <c r="F16" s="69"/>
      <c r="G16" s="69"/>
      <c r="H16" s="69"/>
      <c r="I16" s="69"/>
      <c r="J16" s="69"/>
      <c r="K16" s="55"/>
      <c r="L16" s="55"/>
      <c r="M16" s="55"/>
      <c r="N16" s="8"/>
      <c r="O16" s="8"/>
      <c r="P16" s="8"/>
      <c r="Q16" s="8"/>
    </row>
    <row r="17" spans="1:19" x14ac:dyDescent="0.25">
      <c r="B17" s="24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8"/>
      <c r="O17" s="8"/>
      <c r="P17" s="8"/>
      <c r="Q17" s="8"/>
    </row>
    <row r="18" spans="1:19" x14ac:dyDescent="0.25">
      <c r="B18" s="70" t="s">
        <v>14</v>
      </c>
      <c r="C18" s="70"/>
      <c r="D18" s="70"/>
      <c r="E18" s="70"/>
      <c r="F18" s="70"/>
      <c r="G18" s="70"/>
      <c r="H18" s="70"/>
      <c r="I18" s="70"/>
      <c r="J18" s="70"/>
      <c r="K18" s="54"/>
      <c r="L18" s="54"/>
      <c r="M18" s="54"/>
      <c r="N18" s="8"/>
      <c r="O18" s="8"/>
      <c r="P18" s="8"/>
      <c r="Q18" s="8"/>
    </row>
    <row r="19" spans="1:19" x14ac:dyDescent="0.25">
      <c r="B19" s="1" t="s">
        <v>15</v>
      </c>
      <c r="C19" s="1"/>
      <c r="E19" s="13"/>
      <c r="F19" s="13"/>
      <c r="G19" s="1"/>
      <c r="N19" s="8"/>
      <c r="O19" s="8"/>
      <c r="P19" s="8"/>
      <c r="Q19" s="8"/>
      <c r="R19" s="3"/>
      <c r="S19" s="3"/>
    </row>
    <row r="20" spans="1:19" x14ac:dyDescent="0.25">
      <c r="C20" s="1"/>
      <c r="E20" s="13"/>
      <c r="F20" s="13"/>
      <c r="G20" s="1"/>
      <c r="N20" s="8"/>
      <c r="O20" s="8"/>
      <c r="P20" s="8"/>
      <c r="Q20" s="8"/>
      <c r="R20" s="3"/>
      <c r="S20" s="3"/>
    </row>
    <row r="21" spans="1:19" x14ac:dyDescent="0.25">
      <c r="E21" s="2"/>
      <c r="G21" s="1"/>
      <c r="N21" s="8"/>
      <c r="O21" s="8"/>
      <c r="P21" s="8"/>
      <c r="Q21" s="8"/>
    </row>
    <row r="22" spans="1:19" s="7" customFormat="1" x14ac:dyDescent="0.25">
      <c r="A22" s="1"/>
      <c r="B22" s="71" t="s">
        <v>28</v>
      </c>
      <c r="C22" s="71"/>
      <c r="D22" s="71"/>
      <c r="E22" s="71"/>
      <c r="F22" s="71"/>
      <c r="G22" s="71"/>
      <c r="H22" s="1"/>
      <c r="I22" s="1"/>
      <c r="J22" s="1"/>
      <c r="K22" s="1"/>
      <c r="L22" s="1"/>
      <c r="M22" s="1"/>
      <c r="N22" s="8"/>
      <c r="O22" s="8"/>
      <c r="P22" s="3"/>
      <c r="Q22" s="3"/>
      <c r="R22" s="9"/>
      <c r="S22" s="9"/>
    </row>
    <row r="23" spans="1:19" s="7" customFormat="1" x14ac:dyDescent="0.25">
      <c r="A23" s="1"/>
      <c r="B23" s="1"/>
      <c r="C23" s="1"/>
      <c r="D23" s="1"/>
      <c r="E23" s="13"/>
      <c r="F23" s="13"/>
      <c r="G23" s="1"/>
      <c r="H23" s="1"/>
      <c r="I23" s="1"/>
      <c r="J23" s="1"/>
      <c r="K23" s="1"/>
      <c r="L23" s="1"/>
      <c r="M23" s="1"/>
      <c r="N23" s="3"/>
      <c r="O23" s="3"/>
      <c r="P23" s="56"/>
      <c r="Q23" s="56"/>
      <c r="R23" s="9"/>
      <c r="S23" s="9"/>
    </row>
    <row r="24" spans="1:19" s="7" customFormat="1" x14ac:dyDescent="0.25">
      <c r="A24" s="1"/>
      <c r="B24" s="72" t="s">
        <v>42</v>
      </c>
      <c r="C24" s="72"/>
      <c r="D24" s="72"/>
      <c r="E24" s="72"/>
      <c r="F24" s="72"/>
      <c r="G24" s="72"/>
      <c r="H24" s="1"/>
      <c r="I24" s="1"/>
      <c r="J24" s="1"/>
      <c r="K24" s="1"/>
      <c r="L24" s="1" t="s">
        <v>43</v>
      </c>
      <c r="M24" s="1"/>
      <c r="N24" s="59"/>
      <c r="O24" s="59"/>
      <c r="P24" s="56"/>
      <c r="Q24" s="56"/>
      <c r="R24" s="9"/>
      <c r="S24" s="9"/>
    </row>
    <row r="25" spans="1:19" s="7" customFormat="1" x14ac:dyDescent="0.25">
      <c r="A25" s="1"/>
      <c r="B25" s="1"/>
      <c r="C25" s="4"/>
      <c r="D25" s="1"/>
      <c r="E25" s="2"/>
      <c r="F25" s="2"/>
      <c r="G25" s="1"/>
      <c r="H25" s="1"/>
      <c r="I25" s="1"/>
      <c r="J25" s="1"/>
      <c r="K25" s="1"/>
      <c r="L25" s="1"/>
      <c r="M25" s="1"/>
      <c r="N25" s="59"/>
      <c r="O25" s="59"/>
      <c r="P25" s="56"/>
      <c r="Q25" s="56"/>
      <c r="R25" s="9"/>
      <c r="S25" s="9"/>
    </row>
    <row r="26" spans="1:19" s="7" customFormat="1" x14ac:dyDescent="0.25">
      <c r="A26" s="1"/>
      <c r="B26" s="5" t="s">
        <v>30</v>
      </c>
      <c r="C26" s="4"/>
      <c r="D26" s="1"/>
      <c r="E26" s="2"/>
      <c r="F26" s="2"/>
      <c r="G26" s="1"/>
      <c r="H26" s="1"/>
      <c r="I26" s="1"/>
      <c r="J26" s="1"/>
      <c r="K26" s="1"/>
      <c r="L26" s="1"/>
      <c r="M26" s="1"/>
      <c r="N26" s="59"/>
      <c r="O26" s="59"/>
      <c r="P26" s="56"/>
      <c r="Q26" s="56"/>
      <c r="R26" s="9"/>
      <c r="S26" s="9"/>
    </row>
    <row r="27" spans="1:19" s="7" customFormat="1" x14ac:dyDescent="0.25">
      <c r="A27" s="1"/>
      <c r="B27" s="1"/>
      <c r="C27" s="4"/>
      <c r="D27" s="1"/>
      <c r="E27" s="2"/>
      <c r="F27" s="2"/>
      <c r="G27" s="1"/>
      <c r="H27" s="1"/>
      <c r="I27" s="1"/>
      <c r="J27" s="1"/>
      <c r="K27" s="1"/>
      <c r="L27" s="1"/>
      <c r="M27" s="1"/>
      <c r="N27" s="59"/>
      <c r="O27" s="59"/>
      <c r="P27" s="56"/>
      <c r="Q27" s="56"/>
      <c r="R27" s="9"/>
      <c r="S27" s="9"/>
    </row>
    <row r="28" spans="1:19" s="7" customFormat="1" x14ac:dyDescent="0.25">
      <c r="A28" s="1"/>
      <c r="B28" s="72" t="s">
        <v>57</v>
      </c>
      <c r="C28" s="72"/>
      <c r="D28" s="72"/>
      <c r="E28" s="72"/>
      <c r="F28" s="72"/>
      <c r="G28" s="72"/>
      <c r="H28" s="1"/>
      <c r="I28" s="1"/>
      <c r="J28" s="1"/>
      <c r="K28" s="1"/>
      <c r="L28" s="1" t="s">
        <v>58</v>
      </c>
      <c r="M28" s="1"/>
      <c r="N28" s="59"/>
      <c r="O28" s="59"/>
      <c r="P28" s="56"/>
      <c r="Q28" s="56"/>
      <c r="R28" s="9"/>
      <c r="S28" s="9"/>
    </row>
    <row r="29" spans="1:19" s="7" customFormat="1" x14ac:dyDescent="0.25">
      <c r="A29" s="1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6"/>
      <c r="Q29" s="56"/>
      <c r="R29" s="9"/>
      <c r="S29" s="9"/>
    </row>
    <row r="30" spans="1:19" s="7" customFormat="1" x14ac:dyDescent="0.25">
      <c r="A30" s="1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9"/>
      <c r="S30" s="9"/>
    </row>
    <row r="31" spans="1:19" s="7" customFormat="1" ht="18" customHeight="1" x14ac:dyDescent="0.25">
      <c r="A31" s="78" t="s">
        <v>48</v>
      </c>
      <c r="B31" s="78"/>
      <c r="C31" s="78"/>
      <c r="D31" s="78"/>
      <c r="E31" s="78"/>
      <c r="F31" s="78"/>
      <c r="G31" s="78"/>
      <c r="H31" s="78"/>
      <c r="I31" s="78"/>
      <c r="J31" s="78"/>
      <c r="K31" s="3"/>
      <c r="L31" s="79" t="s">
        <v>49</v>
      </c>
      <c r="M31" s="79"/>
      <c r="N31" s="79"/>
      <c r="O31" s="3"/>
      <c r="P31" s="56"/>
      <c r="Q31" s="56"/>
      <c r="R31" s="9"/>
      <c r="S31" s="9"/>
    </row>
    <row r="32" spans="1:19" s="7" customFormat="1" x14ac:dyDescent="0.25">
      <c r="B32" s="15" t="s">
        <v>4</v>
      </c>
      <c r="C32" s="15"/>
      <c r="D32" s="15"/>
      <c r="E32" s="16"/>
      <c r="F32" s="16"/>
      <c r="N32" s="9"/>
      <c r="O32" s="9"/>
      <c r="P32" s="9"/>
      <c r="Q32" s="9"/>
      <c r="R32" s="9"/>
      <c r="S32" s="9"/>
    </row>
    <row r="33" spans="1:21" s="8" customFormat="1" x14ac:dyDescent="0.25">
      <c r="A33" s="18"/>
      <c r="B33" s="62" t="s">
        <v>46</v>
      </c>
      <c r="C33" s="62"/>
      <c r="D33" s="62"/>
      <c r="E33" s="62"/>
      <c r="F33" s="62"/>
      <c r="G33" s="62"/>
      <c r="H33" s="62"/>
      <c r="I33" s="28"/>
      <c r="J33" s="28"/>
      <c r="K33" s="28"/>
      <c r="L33" s="62" t="s">
        <v>47</v>
      </c>
      <c r="M33" s="62"/>
      <c r="N33" s="62"/>
      <c r="O33" s="27"/>
      <c r="P33" s="27"/>
      <c r="Q33" s="62"/>
      <c r="R33" s="62"/>
      <c r="S33" s="62"/>
      <c r="T33" s="27"/>
      <c r="U33" s="27"/>
    </row>
    <row r="34" spans="1:21" x14ac:dyDescent="0.25">
      <c r="A34" s="7"/>
      <c r="B34" s="10"/>
      <c r="C34" s="14"/>
      <c r="D34" s="10"/>
      <c r="E34" s="11"/>
      <c r="F34" s="12"/>
      <c r="G34" s="7"/>
      <c r="H34" s="7"/>
      <c r="I34" s="7"/>
      <c r="J34" s="7"/>
      <c r="K34" s="7"/>
      <c r="L34" s="7"/>
      <c r="M34" s="7"/>
      <c r="N34" s="9"/>
      <c r="O34" s="9"/>
      <c r="P34" s="9"/>
      <c r="Q34" s="9"/>
    </row>
    <row r="35" spans="1:21" x14ac:dyDescent="0.25">
      <c r="E35" s="2"/>
      <c r="G35" s="1"/>
      <c r="N35" s="8"/>
      <c r="O35" s="8"/>
      <c r="P35" s="8"/>
      <c r="Q35" s="8"/>
    </row>
    <row r="36" spans="1:21" x14ac:dyDescent="0.25">
      <c r="E36" s="2"/>
      <c r="G36" s="1"/>
      <c r="N36" s="8"/>
      <c r="O36" s="8"/>
      <c r="P36" s="8"/>
      <c r="Q36" s="8"/>
    </row>
  </sheetData>
  <mergeCells count="24">
    <mergeCell ref="B33:H33"/>
    <mergeCell ref="Q33:S33"/>
    <mergeCell ref="Q4:S4"/>
    <mergeCell ref="A12:C12"/>
    <mergeCell ref="A13:C13"/>
    <mergeCell ref="A14:C14"/>
    <mergeCell ref="B16:J16"/>
    <mergeCell ref="B18:J18"/>
    <mergeCell ref="B22:G22"/>
    <mergeCell ref="B24:G24"/>
    <mergeCell ref="L33:N33"/>
    <mergeCell ref="A31:J31"/>
    <mergeCell ref="L31:N31"/>
    <mergeCell ref="B28:G28"/>
    <mergeCell ref="N1:S1"/>
    <mergeCell ref="A2:S2"/>
    <mergeCell ref="A4:A5"/>
    <mergeCell ref="B4:B5"/>
    <mergeCell ref="C4:C5"/>
    <mergeCell ref="D4:D5"/>
    <mergeCell ref="E4:G4"/>
    <mergeCell ref="H4:J4"/>
    <mergeCell ref="K4:M4"/>
    <mergeCell ref="N4:P4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Свод</vt:lpstr>
      <vt:lpstr>ВР</vt:lpstr>
      <vt:lpstr>ЛП</vt:lpstr>
      <vt:lpstr>ОР</vt:lpstr>
      <vt:lpstr>СМ</vt:lpstr>
      <vt:lpstr>ТМ</vt:lpstr>
      <vt:lpstr>ТВ</vt:lpstr>
      <vt:lpstr>ЯР</vt:lpstr>
      <vt:lpstr>ВР!Область_печати</vt:lpstr>
      <vt:lpstr>ЛП!Область_печати</vt:lpstr>
      <vt:lpstr>ОР!Область_печати</vt:lpstr>
      <vt:lpstr>Свод!Область_печати</vt:lpstr>
      <vt:lpstr>СМ!Область_печати</vt:lpstr>
      <vt:lpstr>ТВ!Область_печати</vt:lpstr>
      <vt:lpstr>ТМ!Область_печати</vt:lpstr>
      <vt:lpstr>ЯР!Область_печати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Акуличева О.А.</cp:lastModifiedBy>
  <cp:lastPrinted>2025-08-29T08:41:47Z</cp:lastPrinted>
  <dcterms:created xsi:type="dcterms:W3CDTF">2014-06-26T05:52:50Z</dcterms:created>
  <dcterms:modified xsi:type="dcterms:W3CDTF">2025-10-23T11:58:50Z</dcterms:modified>
</cp:coreProperties>
</file>